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575"/>
  </bookViews>
  <sheets>
    <sheet name="sheet1" sheetId="5" r:id="rId1"/>
    <sheet name="2021年结转结余率" sheetId="6" state="hidden" r:id="rId2"/>
    <sheet name="资金支出进度2021.12.31(部分）" sheetId="7" state="hidden" r:id="rId3"/>
  </sheets>
  <definedNames>
    <definedName name="_xlnm.Print_Area" localSheetId="0">sheet1!$A$1:$I$48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<sst xmlns="http://schemas.openxmlformats.org/spreadsheetml/2006/main" count="258" uniqueCount="210">
  <si>
    <t>北京市经济和信息化局2023年度部门整体绩效评价指标体系评分表</t>
  </si>
  <si>
    <t>一、当年预算执行情况（20分）</t>
  </si>
  <si>
    <t>一级指标</t>
  </si>
  <si>
    <t>二级指标</t>
  </si>
  <si>
    <t>预算数（万元）</t>
  </si>
  <si>
    <t>执行数（万元）</t>
  </si>
  <si>
    <t>预算执行率</t>
  </si>
  <si>
    <t>分值</t>
  </si>
  <si>
    <t>自评得分</t>
  </si>
  <si>
    <t>指标解释</t>
  </si>
  <si>
    <t>评分标准</t>
  </si>
  <si>
    <t>当年预算执行情况（20分）</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</si>
  <si>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</si>
  <si>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</si>
  <si>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含）-300%区间，则按照该指标分值的10%扣分；计算结果在300%（含）-500%区间，则按照该指标分值的20%扣分；计算结果高于500%（含），则按照该指标分值的30%扣分。</t>
  </si>
  <si>
    <t>基本支出</t>
  </si>
  <si>
    <t>--</t>
  </si>
  <si>
    <t>项目支出</t>
  </si>
  <si>
    <t>其他（年末结转结余）</t>
  </si>
  <si>
    <t>二、整体绩效目标实际情况（60分）</t>
  </si>
  <si>
    <t>三级指标</t>
  </si>
  <si>
    <t>指标值</t>
  </si>
  <si>
    <t>完成值</t>
  </si>
  <si>
    <t>得分</t>
  </si>
  <si>
    <t>整体绩效目标实现情况（60分）</t>
  </si>
  <si>
    <t>产出
（30分）</t>
  </si>
  <si>
    <t>北京高精尖产业发展
（4分）</t>
  </si>
  <si>
    <t>工业、软件和信息服务企业运行监测</t>
  </si>
  <si>
    <t>全年规上工业增加值增速0.4%，信息软件业营收增速17.5%，超额完成全年目标任务；工业和信息软件业合计实现增加值13523亿元，占全市GDP比重达到30.9%，贡献地方级财政收入1454亿元，同比增长16.1%；数字经济全年实现增加值18767亿元，同比增长8.5%，占全市GDP比重达到42.9%，有力支撑全市经济和社会发展大局。持续在电子、汽车、医药、装备等重大领域高强度投资，工业母机、人形机器人、新型储能材料等新兴领域成为新的投资增长点，高技术产业投资保持两位数增长，全年工业重点产业和信息软件业完成投资1511.5亿元，同比增长18.5%，占全市固定资产投资的17%。</t>
  </si>
  <si>
    <t>评价工业、软件和信息服务企业运行监测工作的完成度。
评价要点：规上工业增加值增速、信息软件业营收增速等；工业重点产业和信息软件业投资目标完成情况和增长率情况。</t>
  </si>
  <si>
    <t>完成运行监测计划工作90%以上，满分；每少完成10%扣0.5分，扣完为止。</t>
  </si>
  <si>
    <t>北京高精尖产业发展资金</t>
  </si>
  <si>
    <t>聚焦高精尖产业领域研究出台一揽子提信心激活力系列政策措施，在信创、机器人、人工智能、数字经济、产业科技创新体系等领域已出台12项政策。围绕补齐优势产业中的发展短板，聚焦产业链卡点、特定应用场景等两类组织开展攻关，已聚焦氢燃料电池膜电极、氢能储氢、集成电路、云原生、医疗机器人等重点领域发布2批共20个筑基工程攻关方向榜单。发布实施《大额项目资金申报和监督管理工作规则》，完成向市政府报送2022年高精尖资金使用情况的报告。在原有20亿元基础上积极争取高精尖资金新增财力20亿元，支持555家企业，涉及奖励资金16.96亿元。组织企业申报国家制造业高质量发展专项，共推荐企业91家，对56家企业75个项目进行拨款补助，补助金额共计14.12亿元。持续推进高精尖基金（一期）高效运转，目前确认合作子基金27支，总规模237亿元，中日基金、安鹏绿色能源基金完成设立。组建高精尖基金（二期），围绕全市重点任务和重要领域，投资电控硅光基金及工业母机企业博鲁斯潘、第三代半导体企业泰科天润、特思迪。持续用好北京智造基金和中移数字新经济基金两支百亿级基金，智造基金已完成9个项目投资决策，投资金额10.3亿元，中移数字经济基金金12个项目完成立项投决，金额20.6亿元。</t>
  </si>
  <si>
    <t>评价高精尖产业发展资金支持工作的完成度。
评价要点：高精尖产业领域研究政策出台、筑基工程攻关、企业发展补助、基金项目投资等
工作的完成情况。</t>
  </si>
  <si>
    <t>完成发展资金支持计划工作90%以上，满分；每少完成10%扣0.5分，扣完为止。</t>
  </si>
  <si>
    <t>工艺美术产业发展（2分）</t>
  </si>
  <si>
    <t>北京传统工艺美术产业发展和技艺传承</t>
  </si>
  <si>
    <t>向163名北京工艺大师发放2023年度大师带徒补助，通过北京传统工艺美术大师带徒补助，建设一支数量充足、结构合理、技艺精湛、素质优良、传承永续的高级人才队伍，促进北京传统工艺美术产业发展。</t>
  </si>
  <si>
    <t>评价北京传统工艺美术产业发展和技艺传承工作完成度。
评价重点：带徒补助的发放情况。</t>
  </si>
  <si>
    <t>北京传统工艺美术大师带徒补助发放工作完成度达90%以上，满分；每少完成10%的工作量扣0.2分，扣完为止。</t>
  </si>
  <si>
    <t>组织北京工艺美术行业相关活动</t>
  </si>
  <si>
    <t>组织2023年北京“工美杯”创新设计大赛，搭建优秀工艺美术作品展示平台，参评作品达596件，通过“工美杯”的举办，进一步宣传北京工艺美术行业传承发展的成果，宣传北京工艺美术品牌。</t>
  </si>
  <si>
    <t>评价组织北京工艺美术行业相关活动工作完成度。
评价重点：2023年北京“工美杯”创新设计大赛工作完成情况。</t>
  </si>
  <si>
    <t>2023年北京“工美杯”创新设计大赛工作完成度达90%以上，满分；每少完成10%的工作量扣0.2分，扣完为止。</t>
  </si>
  <si>
    <t>绿色环保支持
（2分）</t>
  </si>
  <si>
    <t>新能源汽车产业发展</t>
  </si>
  <si>
    <t>一是发布《北京市智能网联汽车政策先行区数据安全管理办法（试行）》，填补了国内智能网联汽车数据安全管理的空白。联合市规自委印发了《北京市智能网联汽车高精度地图试点工作指导意见》。加快推动我市智能网联汽车立法，赴上海、深圳开展立法调研工作。发布乘用车车内无人示范政策。完善摄像机、毫米波雷达、边缘计算单元、车载终端等4项标准草案并推进年中增补地方标准立项，向行业全方位输出“北京经验”。组织开展EUHT专业网络建设、数据等标准编制工作，打造成为可向全国推广应用的自动驾驶领域网络技术标准。
二是积极推动新能源汽车换电模式应用试点。落实工业和信息化部《关于组织开展新能源汽车换电模式应用试点工作的通知》和《北京市新能源汽车换电模式试点实施方案》。推进京津冀燃料电池汽车示范城市群建设。按照四年示范期内推广不少于3270辆燃料电池汽车的目标。
三是完善新能源汽车推广应用政策环境。研究起草《北京市2023年新能源汽车推广工作方案》，加速不同领域新能源乘用车、新能源商用车的推广应用。配合市商务局等单位，继续组织实施2023年《北京市关于鼓励汽车更新换代消费的方案》。组织开展公共领域车辆全面电动化先行区试点工作。</t>
  </si>
  <si>
    <t>评价新能源汽车产业发展工作完成度。
评价重点：新能源汽车产业发展工作完成情况。</t>
  </si>
  <si>
    <t>新能源汽车产业发展工作完成度达90%以上，满分；每少完成10%的工作量扣0.2分，扣完为止。</t>
  </si>
  <si>
    <t>节能环保和绿色发展工作推进</t>
  </si>
  <si>
    <t>指导各区通过运用疏整促引导资金、高精尖产业资金、空气重污染应急措施等，精准引导企业通过疏解退出、技改提升、转型发展三条路径出账，促进制造业高质量发展。逐步建立起以行动方案为统筹、以绿色标准为准绳、以绿色诊断为手段、以资金政策为引导、以绿色示范为引领的绿色制造工作体系。系统梳理制造业和软件信息服务业绿色发展地方标准，完善标准体系建设，开展中成药、钢压延、数据中心单位产品能效限额等6项地方标准制修订工作。指导各区组织液晶显示器件等5个行业的36家企业开展能效对标工作，会同市水务局组织开展饮料等5个行业水效对标工作。资金支持企业开展绿色低碳改造。经项目征集和复核，共支持6家企业1243万元，年减少挥发性有机物排放量3.7吨；年节能280.08吨标准煤；年节水3294.8立方米；光伏年发电量97.14万千瓦时，可减少碳排放量968.48吨/年；实现年利用7吨二氧化碳。四是强化绿色制造示范创建。组织完成112家绿色工厂等绿色制造单位的年度动态管理工作。</t>
  </si>
  <si>
    <t>评价节能环保和绿色发展推进工作完成度。
评价要点：绿色低碳改造项目推进、征集、复核和节能减排等工作完成情况。</t>
  </si>
  <si>
    <t>工作完成度达90%以上，满分；每分项少完成10%的工作量扣0.2分，扣完为止。</t>
  </si>
  <si>
    <t>续上页</t>
  </si>
  <si>
    <t>中小企业发展扶持
（5分）</t>
  </si>
  <si>
    <t>持续完善中小企业服务体系</t>
  </si>
  <si>
    <t>整合企业服务资源，推进中小企业数据库建设。强化政策供给。截至2023年底，累计认定市级中小企业公共服务示范平台、小型微型企业创业创新示范基地254家，集聚800余家专业服务商。“创客北京”参赛项目达5053个，创历史新高。</t>
  </si>
  <si>
    <t>评价完善中小企业服务体系工作完成度。
评价重点：示范平台、示范基地建设、“创客北京”工作情况。</t>
  </si>
  <si>
    <t>完成完善中小企业服务体系工作90%以上，满分；每少完成10%扣0.5分，扣完为止。</t>
  </si>
  <si>
    <t>着力构建“专精特新”企业“金字塔形”梯度培育体系</t>
  </si>
  <si>
    <t>已培育认定市级专精特新中小企业7180家，国家级专精特新“小巨人”企业795家，“小巨人”企业数量位列全国各城市之首。实施激发专精特新企业活力的“十大强企行动”，首批试点设立30家专精特新服务站，实现16区覆盖。实施“千亿畅融行动”，近850款“专精特新贷”专属信贷产品惠及企业3645户，预计节约融资成本近5亿元。小微企业首贷贴息、贷款融资规模和费率均达近年来最好水平。实施“数智转型”行动，引导521家中小企业上云上平台和数字化转型升级。多措并举推动企业欠款清偿化解，为中小企业化解欠款超3亿元。</t>
  </si>
  <si>
    <t>评价构建“专精特新”企业“金字塔形”梯度培育体系工作完成度。
评价重点：培育认定市级专精特新中小企业、国家级专精特新“小巨人”企业；“专精特新贷”惠及企业数量；中小企业上云上平台和数字化转型升级等工作的完成情况。</t>
  </si>
  <si>
    <t>工作完成度达90%以上，满分；每少完成10%的工作量扣0.5分，扣完为止。</t>
  </si>
  <si>
    <t>“大数据”建设及应用
（5分）</t>
  </si>
  <si>
    <t>北京市大数据发展推进</t>
  </si>
  <si>
    <t>“三京”应用范围快速拓展，“京通”注册用户近1800万，上线“京通码”政务办事服务，社保缴费信息、居住证申领、健康服务等高频事项受到群众欢迎。“京办”用户近64万，接入227个应用系统，全年消息收发30亿条。“京智”已接入22个决策专题、601个信息系统，统筹建设一屏统揽全局、绩效评估、应急调度决策服务体系。“七通一平”应用能力持续强化，市大数据平台累计汇聚2520多亿条政务数据和2280多亿条社会数据，实现1.7万个数据集无条件开放，提供数据共享1.1万亿条、接口服务48亿次。“一感”感知设施台账初步建立，上账62万件感知设施，实现20余种视频分析算法适配应用。“一码”发放10余类400多万个二维码，支撑“一码就医”“一码检查”“一码共治”“一业一证”等应用。三个“一网”牵引领域应用，“一网通办”引领数字政务高效便捷，128个新增服务事项上线试运行，20项国家“跨省通办”事项在我市落地。“一网统管”引领城市管理、社会治理协同高效，智慧管网实现外力破坏地下管线事故同比下降75%。智慧应用让城市生活更便捷，智慧医疗实现270家医疗机构线上预约挂号、36家医院医保线上移动支付、120家医院检验检查报告线上查询；智慧社区开展“一楼一码”试点，实现多源信息查询、精准服务、社区共治等。场景开放让创新联动更活跃，聚焦前沿技术、感知监测、城市治理、应急安全等领域难点问题发布场景创新需求清单，激发技术创新与产业发展活力。</t>
  </si>
  <si>
    <t>评价大数据发展推进工作完成度。
评价要点：北京大数据各项工作全方位评估评价完成情况。</t>
  </si>
  <si>
    <t>完成计划工作的90%以上，满分；每少完成10%的工作量扣0.5分，扣完为止。</t>
  </si>
  <si>
    <t>大数据治理</t>
  </si>
  <si>
    <t>发布实施《北京市数据知识产权登记管理办法（试行）》，推动数据知识产权登记、交易流通、纠纷解决实现互认互信；颁发首批数据知识产权登记证书。编制《北京市医疗健康数据流通试点工作方案》，选取安贞医院、友谊医院等6家市重点医院开展医疗健康数据流通试点。智慧能源、环境监测、数字地图等21个最新数据资产登记产品在全球数字经济大会上发布。北京国际大数据交易所引入交易主体达591家，引入数据产品1624个，公司累计登记数据交易合约7642笔，数据调用条数77.32亿条，调用规模30.36亿MB，累计交易金额15.57亿。北京市测绘院完成全国首笔空间数据入场交易。开运联合公司率先完成数据资产入表工作。率先落地国家数据出境安全评估制度。</t>
  </si>
  <si>
    <t>评价大数据治理工作完成度。
评价要点：北京市数据知识产权登记办法、医疗健康数据流通试点、引入数据产品和登记数据交易等工作的完成情况。</t>
  </si>
  <si>
    <t>北京市大数据平台运维及服务</t>
  </si>
  <si>
    <t>全面落实《数字中国建设整体布局规划》，夯实规划管控、平台支撑、数据治理三大体系建设。重点推动智慧医疗、数字监管、数字营商、基层治理、民生服务等领域智慧城市建设。提升“三京”服务能力，建设京津冀“跨省通办”专区，实现“京通码”市、区、镇街三级“一码办事”应用场景落地。“京办”月活率不低于70%，打通实现消息、通信录、文档等核心功能与接入应用的协同。“京智”建设接入应急指挥、数字营商、一网通办等综合应用场景；深化数字基础设施建设，开展云网算扩能建设，加强感码图库共性能力和管理能力建设，开展创新场景和协同创新平台建设、提升技术创新孵化能力。</t>
  </si>
  <si>
    <t>评价北京市大数据平台运维服务的完成度。
评价要点：平台运行服务的完成情况。</t>
  </si>
  <si>
    <t>完成计划工作的90%以上，满分；每少完成10%的工作量扣0.2分，扣完为止。</t>
  </si>
  <si>
    <t>信息化建设及运行保障
（4分）</t>
  </si>
  <si>
    <t>政府投资重大信息化项目评审</t>
  </si>
  <si>
    <t>一是按程序推进项目评审。常态化推进完成175个项目评审及函复工作，其中2000万以上项目41个。共提请8次项目评审专题会，针对市卫生健康委、市公安局、市水务局等单位的重大项目进行研究审议。二是持续优化项目评审流程。主动征集项目申报单位意见建议、及时回应有关诉求，聚焦项目评审核心问题进行深入剖析并研提措施，试行规划评审与项目评审改串为并、去除重复评审内容，同时严把各环节时限要求，评审效率显著提高。三是组织项目评审管理办法修订工作。按照市人大下达的年度立法任务，修订印发了《北京市政府投资信息化项目评审管理办法（2023年）》，进一步完善全市智慧城市管控体系建设，形成紧扣规划、高效评审、科学建设运维、绩效显著的全流程闭环管理制度。</t>
  </si>
  <si>
    <t>评价政府投资重大信息化项目评审工作完成度。
评价要点：推进项目评审工作、优化项目评审流程、组织项目评审管理办法修订等工作的完成情况。</t>
  </si>
  <si>
    <t>政府投资重大信息化项目评审工作完成90%以上，满分；每少完成10%的工作量扣0.5分，扣完为止。</t>
  </si>
  <si>
    <t>政务网络安全运行和政务基础平台保障</t>
  </si>
  <si>
    <t>一是云基础设施多节点协同发展。服务云节点承载82个委办局、257个使用单位、1100余个业务系统稳定运行，截至10月中旬整体使用率提升至30.24%；办公云节点稳定支撑70家单位245个系统上线运行。加快推进“一云”统一监管体系建设。推进数据接入和共享标准研制，通过云资源使用率、系统访问量评估，持续提升云节点运行管理能力和安全监管水平。启动办公云节点扩容规划工作，加快部署推进政务云改造进展。
二是开展政务信息系统专项评估，提升政务信息系统使用效能。完成政务信息系统绩效评估制度研究。起草《北京市政务信息系统绩效管理办法（试行）》等报告。开展政务信息化项目建设和运维制等管理制度研究。起草《北京市政务信息系统全生命周期管理指导意见》、《北京市政务信息系统运维管理办法（试行）》初稿等文件。</t>
  </si>
  <si>
    <t>评价政务网络安全运行和政务基础平台保障工作完成度。
评价重点：政务网是否全年安全、可靠、稳定运行。</t>
  </si>
  <si>
    <t>政务网安全、可靠、稳定运行，满分；出现事故则扣除全部分数。</t>
  </si>
  <si>
    <t>数字经济统筹推进机制建设(4分）</t>
  </si>
  <si>
    <t>加快标杆技术创新，多维度助推标杆工程</t>
  </si>
  <si>
    <t>《北京市智能网联汽车政策先行区数据安全管理办法（试行）》于5月12日正式出台，填补国内示范区数据安全管理的空白，明确智能网联汽车企业须担负的数据安全主体责任。市级算力中心工程推动超大规模人工智能模型训练平台和区块链先进算力实验平台建设。全市已有55家覆盖诊前、诊中、诊后的线上线下一体化互联网医院，取得互联网诊疗资质医疗机构234家，依托“京通”搭建的挂号平台覆盖270家医院并完成功能升级。回天地区和城市副中心基层治理“大平台、小前端、富生态”的北京模式加速推进，在回天地区“六街一镇”128个社区村推广。</t>
  </si>
  <si>
    <t>评价加快标杆技术创新，多维度助推标杆工程工作完成度。
评价要点：加快标杆技术创新，多维度助推标杆工程的完成情况。</t>
  </si>
  <si>
    <t>加快标杆技术创新，多维度助推标杆工程工作完成90%以上，满分；每少完成10%的工作量扣0.2分，扣完为止。</t>
  </si>
  <si>
    <t>引领人工智能未来热点，探索首都数智赋能新路径</t>
  </si>
  <si>
    <t>完成累计两批人工智能大模型伙伴计划，共发布总量612TB的北京市人工智能大模型高质量数据集，协调10余家算力伙伴提供4000P优质算力，有力支持12345智能问答，领导问数、智慧经信等应用场景。首批“北京市人工智能大模型高质量数据训练集”发布，包括人民日报语料数据集、国家法律法规语料数据集等，涵盖经济、政治、文化、社会、生态等不同领域，数据总规模超过500T，有效缓解目前大模型训练数据量不足问题。公布21个大模型行业应用典型场景案例和32个大模型应用场景需求。</t>
  </si>
  <si>
    <t>评价引领人工智能未来热点，探索首都数智赋能新路径工作完成度。
评价要点：引领人工智能未来热点，探索首都数智赋能新路径的完成情况。</t>
  </si>
  <si>
    <t>引领人工智能未来热点，探索首都数智赋能新路径工作完成90%以上，满分；每少完成10%的工作量扣0.2分，扣完为止。</t>
  </si>
  <si>
    <t>加速“一区一品”发展，形成各区数字经济鲜明特色</t>
  </si>
  <si>
    <t>海淀区聚焦人工智能、区块链、量子计算等前沿核心技术汇聚标杆企业，全球性能领先的区块链与隐私计算算力集群“蜂巢”建设完成并开展试运行；朝阳区人工智能、互联网3.0等前沿技术产业高质量发展，数字经济核心产业新设企业逐年增长；大兴区着力打造以数字文化、数字健康、数字智造、数字技术为主导的“一区四园”千亿级数字经济产业集群。市商务局持续推进数字化赋能餐饮等传统商业，指导认证首批共13家“北京市特色直播电商基地”。市金融监管局以点带面拓展数字人民币试点应用，推进金融街建设全市首个数字人民币示范街区。</t>
  </si>
  <si>
    <t>评价加速“一区一品”发展，形成各区数字经济鲜明特色工作完成度。
评价要点：加速“一区一品”发展，形成各区数字经济鲜明特色工作的完成情况。</t>
  </si>
  <si>
    <t>加速“一区一品”发展，形成各区数字经济鲜明特色工作完成90%以上，满分；每少完成10%的工作量扣0.2分，扣完为止。</t>
  </si>
  <si>
    <t>社会信用体系建设（4分）</t>
  </si>
  <si>
    <t>“信易贷”应用持续深化，助力中小企业融资</t>
  </si>
  <si>
    <t>依托市大数据平台，实现涉企信用信息“国家清单”24类数据、“北京清单”14类数据全部对接共享，“金融专区”服务金融机构7700余万次。“信易贷”平台入住金融机构436家，发布金融产品1075个；与工行、中行、邮储、北京农商行等金融机构在“政采贷”等领域开展联合建模和全流程放款试点。强化政策引导力度，推进将“信易贷”平台纳入我市首贷资金补贴政策。在全市开展“信用助力中小微企业融资送服务”活动，开发“北京金融大数据”小程序，编制“金融产品一图通”，设立“金融诊室”，为有融资需求的企业提供优质服务，截至9月底，“信易贷”平台新增注册且授权企业0.5万家。市经济和信息化局和人行北京分行联合编制全市统一的《“金融公共数据底座”建设方案》，推进建立“公共信用数据+金融数据”共享服务机制。信用惠民便企应用取得新进展，守信激励机制进一步建立东城、西城、海淀区成功创建第四批国家社会信用体系建设示范区，实现我市信用示范区“零的突破”。</t>
  </si>
  <si>
    <t>评价“信易贷”应用、助力中小企业融资工作完成度。
评价重点：“信易贷”应用持续深化，助力中小企业融资工作的完成情况。</t>
  </si>
  <si>
    <t>完成“信易贷”应用持续深化，助力中小企业融资工作的90%以上，满分；每少完成10%的工作量扣0.5分，扣完为止。</t>
  </si>
  <si>
    <t>完善信用数据归集和治理机制，提升信用信息共享服务水平</t>
  </si>
  <si>
    <t>市公共信用信息服务平台已归集信用数据13.3亿条，归集信用承诺市级部门72项335万条、16区387项274万条；归集企业和个人正向信用信息1394万余条。编制2023年《北京市公共信用信息目录》，按照《政务数据分级与安全保护规范》对自然人、法人和其他社会组织目录的字段项进行了分级，强化信息安全管理，全市信用数据质量显著提升。支持社会机构开展“信用数据专区”试点建设，编制《建立公共信用数据“一次报送、统一核验”新机制的工作方案》，推动市公共信用信息服务平台与全市行政审批平台、行政执法平台数据对接，解决各部门多头重复报送数据问题。</t>
  </si>
  <si>
    <t>评价完善信用数据归集和治理机制，提升信用信息共享服务水平工作完成度。
评价重点：市公共信用信息服务平台数据归集、社会机构“信用数据专区”试点建设等工作的完成情况。</t>
  </si>
  <si>
    <t>完成完善信用数据归集和治理机制，提升信用信息共享服务水平工作计划的90%以上，满分；每少完成10%的工作量扣0.2分，扣完为止。</t>
  </si>
  <si>
    <t>信用惩戒和修复机制持续完善，协同治理成效明显</t>
  </si>
  <si>
    <t>按照国家总体部署，发布实施《北京市失信惩戒措施补充清单（2023年版）》，印发《关于进一步做好行政处罚信息信用修复工作的通知》，形成了“区级－市级－国家”纵向三级审核机制和“多口受理、协同处理、一次办成”横向多部门协同工作机制，为5万余家企业实现了信用修复。编制了《信用修复审核规范性回复手册》，形成了信用修复主动告知机制，受到广泛好评。联合市高级人民法院印发《关于深入开展失信被执行人治理工作的通知》，根据企业失信原因和程度形成“帮扶清单”和“治理清单”，构建了政府部门与人民法院合力共治、源头治理协同机制，分类施策开展治理工作。</t>
  </si>
  <si>
    <t>评价完善信用惩戒和修复机制工作的完成度。
评价重点：推进完善信用惩戒和信用修复工作的完成情况。</t>
  </si>
  <si>
    <t>完成完善信用惩戒和修复机制工作的90%以上，满分；每少完成10%的工作量扣0.2分，扣完为止。</t>
  </si>
  <si>
    <t>效果
（30分）</t>
  </si>
  <si>
    <t>社会效益
（20分）</t>
  </si>
  <si>
    <t>强信心、稳运行，超额完成目标任务</t>
  </si>
  <si>
    <t>围绕产业痛点、企业难点，全市经信系统出台稳运行工作方案和信创、集成电路、未来产业、氢能、医药健康、北斗等四十余项政策文件，积极释放支持产业发展信号，提高运行调度水平，加强重点企业服务，全力以赴推动产业经济加快企稳恢复。全年规上工业增加值增速0.4%，信息软件业营收增速17.5%，超额完成全年目标任务；工业和信息软件业合计实现增加值13523亿元，占全市GDP比重达到30.9%，贡献地方级财政收入1454亿元，同比增长16.1%；数字经济全年实现增加值18767亿元，同比增长8.5%，占全市GDP比重达到42.9%，有力支撑全市经济和社会发展大局。持续在电子、汽车、医药、装备等重大领域高强度投资，工业母机、人形机器人、新型储能材料等新兴领域成为新的投资增长点，高技术产业投资保持两位数增长，全年工业重点产业和信息软件业完成投资1511.5亿元，同比增长18.5%，占全市固定资产投资的17%。</t>
  </si>
  <si>
    <t xml:space="preserve">
评价经济目标任务方面发挥作用，效益实现程度，效益是否显著。</t>
  </si>
  <si>
    <t>效益显著，满分；每存在一项作用不足的内容或未完成的具体工作扣0.5分，扣完为止。</t>
  </si>
  <si>
    <t>强体系、重突破，产业科技创新能力持续提升</t>
  </si>
  <si>
    <t>发布实施《北京市高精尖产业科技创新体系建设实施方案》，率先在省级层面开展产业科技创新系统布局。新建工业母机中试验证平台和人形机器人、工业软件创新中心等创新平台，全市累计建设产业创新平台24家、企业技术中心1252家。深入实施产业筑基工程，集成电路领域培育了一批国产装备、材料及零部件厂商，形成了CPU、GPU、存储器、DPU全栈计算芯片能力，发布国内首款商业应用级高性能开源处理器核。3款创新药、14款创新医疗器械产品获批上市，术锐腹腔内窥镜手术机器人填补国内空白，国产ECMO主机系统打破欧美产品在体外膜肺氧合领域的长期垄断局面。70MPa IV型储氢气瓶项目解决了上游关键材料部件卡脖子问题，打通了车载储氢系统产业链。车规级芯片项目聚焦链式突破、批量解决，理想汽车自动驾驶域控制器芯片国产化率提升至25%。国家信创园已集聚企业276家，形成集聚芯片、操作系统、数据库、中间件、整机、安全、应用软件的全技术产业链。</t>
  </si>
  <si>
    <t xml:space="preserve">评价产业科技创新方面发挥作用，效益实现程度，效益是否显著。
</t>
  </si>
  <si>
    <t>强基础、增优势，高精尖动能持续增强</t>
  </si>
  <si>
    <t>2441产业体系加快形成，十大高精尖产业全部突破千亿级，新一代信息技术集群产值突破三万亿，智能制造装备产业集群突破五千亿，在北斗、集成电路制造和工业互联网等细分方向已培育九个千亿级产业集群。推动京东方B20、凯因科技、氢能中试与生产基地、泰科天润等市政府重点工程项目顺利开工纳统。集成电路全产业链发展取得进展。聚焦创新药、医疗器械，亦昭生物中试研发生产基地竣工投用，诺诚健华大分子药物生产基地等项目加快形成CGT成果转化与产业化集聚。落地北京市机器人产业园，超前布局人形机器人赛道。三一智能制造加速基地项目打造北部高端装备制造基地，小米汽车、理想汽车等造车新势力及相关配套产业链加快落地，海博思创、新源智储等储能龙头企业倍增式发展，民营商业火箭企业成功发射入轨全国首枚商业液体火箭“天龙二号”、柔性太阳翼平板式通信卫星“灵犀03星”和全球首枚液氧甲烷火箭“朱雀二号”。丰台区轨道交通智能控制、大兴区医疗器械、海淀区集成电路设计等6个产业集群入选工信部中小企业特色产业集群。发布《北京市促进未来产业创新发展实施方案》，面向未来信息、未来健康等6大领域打造未来产业策源地。中德、中日产业园累计落地重点产业外资项目140个，1-12月我市经济和信息化领域实际利用外资39亿美元，占全市比重28.5%。</t>
  </si>
  <si>
    <t xml:space="preserve">评价增强高精尖动能方面发挥作用，效益实现程度，效益是否显著。
</t>
  </si>
  <si>
    <t>强政策、优服务，营商环境不断优化，完成营商环境6.0版改革任务</t>
  </si>
  <si>
    <t>深化“放管服”改革，实现我市首例行政征收事项“无线电频率占用费征收”跨部门网上办理。服务市级重点企业183家，围绕企业在产业发展规划、新项目落地、业务拓展、配套服务等方面遇到的“急难愁盼”问题，统筹利用市级服务机制办结企业诉求416项。持续完善中小企业服务体系，累计认定市级中小企业公共服务示范平台、小型微型企业创业创新示范基地254家，集聚800余家专业服务商。“创客北京”参赛项目达5053个，创历史新高。着力构建“专精特新”企业“金字塔形”梯度培育体系，已培育认定市级专精特新中小企业7180家，国家级专精特新“小巨人”企业795家，“小巨人”企业数量位列全国各城市之首。实施激发专精特新企业活力的“十大强企行动”，首批试点设立30家专精特新服务站，实现16区覆盖。实施“千亿畅融行动”，近850款“专精特新贷”专属信贷产品惠及企业3645户，预计节约融资成本近5亿元。小微企业首贷贴息、贷款融资规模和费率均达近年来最好水平。北京“专精特新”专板在全国首批备案设立，已有206家企业进入专板培育，率先落地挂牌新三板“绿色通道”机制，企业挂牌时间缩短一半。实施“数智转型”行动，引导521家中小企业上云上平台和数字化转型升级。多措并举推动企业欠款清偿化解，为中小企业化解欠款超3亿元。实施以专用信用报告替代有无违法违规信息查询创新改革，服务300余家拟上市企业。东城、西城、海淀区成功创建第四批国家社会信用体系建设示范区，实现我市信用示范区“零的突破”。信用惩戒和修复机制持续完善，5万余家企业实现了信用修复，1.6万自然人和1.3万家企业退出失信被执行人名单。</t>
  </si>
  <si>
    <t xml:space="preserve">评价营商环境优化改革方面发挥作用，效益实现程度，效益是否显著。
</t>
  </si>
  <si>
    <t>强先行、谋突破，数字经济发展全面提速</t>
  </si>
  <si>
    <t>率先印发北京“数据二十条”，开展首席数据官制度试点，启动北京数据基础制度先行区建设，探索数据基础制度和政策先行先试，以数据交易为引领的数据要素市场体系初步形成。率先建成全球性能领先的区块链基础设施，新建5G基站3万个，海淀等4个E级算力中心加快建设。北京国际大数据交易所累计交易金额超过30亿，发放70余张数据资产登记凭证。率先落地国家数据出境安全评估制度，35家单位获得中央网信办数据出境批准。推动“三医”联动数据互联互通，六家医院数据流动交易在全国率先破冰。组织实施“通用人工智能产业创新伙伴计划”，汇聚产业链上下游103个优质伙伴，发布1152TB大模型高质量数据集，获准向公众开放的生成式人工智能大模型产品占全国近一半。稳步推进高级别自动驾驶示范区3.0阶段扩区建设，实现160平方公里连片运行，推动形成车路云一体化的智能网联中国标准和方案。“新智造100”工程，累计建成103家数字化车间和智能工厂，打造了7家国家级智能制造标杆企业和灯塔工厂。培育形成6个跨行业跨领域工业互联网平台和70多个重点平台，汇聚各类工业APP超5万个，标识解析国家顶级节点接入企业超12万家，顺义区入选工信部服务型制造示范城市。产业互联网新上规企业数量连续两年超千家。</t>
  </si>
  <si>
    <t xml:space="preserve">评价数字经济发展方面发挥作用，效益实现程度，效益是否显著。
</t>
  </si>
  <si>
    <t>强统筹、重实效，智慧城市建设扎实推进</t>
  </si>
  <si>
    <t>进一步完善全市智慧城市管控体系建设，印发《北京市政府投资信息化项目评审管理办法》，完善信息化项目统筹管理“闭环”机制，与资金管理部门建立联审机制，评审效率提高50%以上。“三京”应用范围快速拓展，“京通”开通企业服务页面，全年新增用户突破2000万，上线“京通码”政务办事服务，社保缴费信息、居住证申领、健康服务等高频事项受到群众欢迎。“七通一平”应用能力持续强化，市大数据平台汇聚5000余亿条数据，居全国首位。“一网通办”上线试运行128个新增服务事项，落地20项国家“跨省通办”事项。智慧管网实现外力破坏地下管线事故同比下降75%。智慧医疗推动110家三级医院全部实现医保移动支付、检验检查报告在线查询、医疗影像在线查询等功能。智慧社区试点“一楼一码”，实现多源信息查询、精准服务、社区共治。聚焦感知监测、城市治理、应急安全等领域难点问题发布场景创新需求清单，激发技术创新与产业发展活力。</t>
  </si>
  <si>
    <t xml:space="preserve">评价智慧城市建设方面发挥作用，效益实现程度，效益是否显著。
</t>
  </si>
  <si>
    <t>强协同、建机制，京津冀产业协同走深走实</t>
  </si>
  <si>
    <t>坚定不移疏解一般制造业，完成疏解提质100家企业任务，并在计划外动态完成12个项目。三地经信部门成立产业协同专题工作组，产业统筹机制和力度显著增强，联合印发《京津冀重点产业链协同机制方案（2023年）》和《2023年产业协同专题工作组工作要点》，建立了联合招商机制、基金群推进机制和项目服务机制，签署产业协同、大数据发展、算力产业、工信智库等4项战略协议，56项市级产业协同任务全部如期完成。合作完成氢能、生物医药、网络安全等6条产业链图谱绘制，梳理出229个“卡点”、174个“堵点”，1691家三级企业清单和220家招商引资目标企业清单。共同培育五大产业集群，生命健康、电力装备已入选工信部45家先进制造业集群名单，产值规模均占全国20%以上。初步建成京津冀产业协同项目库，涉及重点产业转移和成果转化项目2024个，项目总投资约1.29万亿元，已完成投资5639亿元。超额完成京津冀燃料电池汽车示范城市群第二年度车辆示范任务。中国电信京津冀智能算力中心投入使用。举办首届京津冀产业链供应链大会，签约项目152个，投资额达1229亿元。利用全球数字经济大会等大会平台，开展9场主题联合招商，参会企业3000余家。</t>
  </si>
  <si>
    <t xml:space="preserve">评价京津冀产业协同方面发挥作用，效益实现程度，效益是否显著。
</t>
  </si>
  <si>
    <t>强保障、勇担当，防汛抗洪救灾及时有效</t>
  </si>
  <si>
    <t>制定完善“237”极端强降雨期间通信保障工作方案和应急预案，强化政务专网通信保障，全力保障市应急视频会议系统、800兆专网等指挥网络体系安全稳定运行。启动京津冀物资联保联供机制和部市协同机制，全力保障受灾期间我市在食品生产、食盐储备、防疫消杀等重点民生领域应急保供需求。积极开展灾后恢复重建，紧急安排财政资金1亿元支持受灾中小微企业恢复发展和规上工业企业复工复产。</t>
  </si>
  <si>
    <t xml:space="preserve">评价防汛抗洪救灾方面发挥作用，效益实现程度，效益是否显著。
</t>
  </si>
  <si>
    <t>服务对象满意度
（10分）</t>
  </si>
  <si>
    <t>年度绩效考评结果</t>
  </si>
  <si>
    <t>2023年度绩效考评得分为97.57分，考评等次为“优秀”。</t>
  </si>
  <si>
    <t>部门（单位）的服务对象对部门履职效果的满意程度。</t>
  </si>
  <si>
    <t>绩效考评结果为“优秀”，满分；每降低一个档次，扣2分。</t>
  </si>
  <si>
    <t>三、预算管理情况（20分）</t>
  </si>
  <si>
    <t>预算管理情况
（20分）</t>
  </si>
  <si>
    <t>财务管理（4分)</t>
  </si>
  <si>
    <t>财务管理制度健全性
（1分）</t>
  </si>
  <si>
    <t>健全、完整、合规</t>
  </si>
  <si>
    <t>健全、完整、合规。</t>
  </si>
  <si>
    <t>财务管理制度健全性：部门（单位）为加强财务管理、规范财务行为而制定的管理制度。</t>
  </si>
  <si>
    <t>①预算资金管理办法、绩效跟踪管理办法、资产管理办法等各项制度是否健全；②部门内部财务管理制度是否完整、合规；③会计核算制度是否完整、合规。每有一项不合格扣0.5分，扣完为止。</t>
  </si>
  <si>
    <t>资金使用合规性和安全性
（2分）</t>
  </si>
  <si>
    <t>合规、安全</t>
  </si>
  <si>
    <t>合规、安全。</t>
  </si>
  <si>
    <t>资金使用合规性和安全性：部门（单位）使用预算资金是否符合相关的预算财务管理制度的规定，是否符合相关规定的开支范围，用以反映考核部门（单位）预算资金的规范运行和安全运行情况。</t>
  </si>
  <si>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</si>
  <si>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
（1分）</t>
  </si>
  <si>
    <t>完整、准确</t>
  </si>
  <si>
    <t>完整、准确。</t>
  </si>
  <si>
    <t>会计基础信息完善性：部门（单位）会计基础信息情况。</t>
  </si>
  <si>
    <t>①基础数据信息和会计信息资料是否真实；②基础数据信息和会计信息资料是否完整；③基础数据信息和会计信息资料是否准确。每有一项不合格扣0.5分，扣完为止。</t>
  </si>
  <si>
    <t>资产管理（4分）</t>
  </si>
  <si>
    <t>资产管理规范性
（4分）</t>
  </si>
  <si>
    <t>规范</t>
  </si>
  <si>
    <t>规范。</t>
  </si>
  <si>
    <t>资产管理规范性：部门（单位）的资产是否保持安全完整，资产配置是否合理，资产使用和资产处理是否规范，用以反映和考核部门（单位）资产管理的整体水平。</t>
  </si>
  <si>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</si>
  <si>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绩效管理（4分）</t>
  </si>
  <si>
    <t>绩效管理情况
（4分）</t>
  </si>
  <si>
    <t>及时、有效</t>
  </si>
  <si>
    <t>及时、有效。</t>
  </si>
  <si>
    <t>绩效管理情况：考核部门（单位）在绩效管理信息的汇总和应用情况。</t>
  </si>
  <si>
    <t>①部门（单位）是否及时对绩效信息进行汇总分析整理；②部门（单位）是否对绩效目标偏离情况及时进行矫正。每有一项不合格扣2分。</t>
  </si>
  <si>
    <t>2022年</t>
  </si>
  <si>
    <t>2023年</t>
  </si>
  <si>
    <t>结转结余率（4分）</t>
  </si>
  <si>
    <t>2022年末结转结余资金145,517.03万元，其中基本支出结转4,320.15万元，项目支出结转和结余141,201.78万元，经营支出结转和结余-4.90万元。结转和结余形成的主要原因为部分项目为财政年中追加资金，额度到账时间较晚未在本年支出，故形成结余结转资金，如高精尖企业补贴资金、新能源汽车市级补助资金、高质量发展专项资金、中小企业发展专项资金等项目资金，剔除该部分后结转结余资金为333,18.01万元，结转结余率为4.08%。</t>
  </si>
  <si>
    <t>2023年末结转结余资金56,959.25万元，其中基本支出结转8,784.89万元，项目支出结转和结余48,179.26万元，经营支出结转和结余-4.90万元。结转结余率为5.68%。</t>
  </si>
  <si>
    <t>结转结余率=结转结余总额/支出预算数*100%。
结转结余总额：部门（单位）本年度的结转资金与结余资金之和。</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</si>
  <si>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</si>
  <si>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部门预决算差异率
（4分）</t>
  </si>
  <si>
    <t>北京市经济和信息化局2022年末决算支出670,974.57万元，年初预算支出574,246.49万元，部门预算决算差异率为16.84%，低于市级平均差异率28.3%。</t>
  </si>
  <si>
    <t>北京市经济和信息化局2023年末决算支出946,126.46万元，年初预算支出663,267.05万元，部门预算决算差异率为42.64%，高于市级平均差异率28.3%。</t>
  </si>
  <si>
    <t>通过年度部门决算与年初部门预算对比，对部门的年度支出情况进行考核，衡量部门预算的约束力。</t>
  </si>
  <si>
    <t>部门预算决算差异率高于市级平均差异率的，每高出10%（含），扣0.4分，扣完为止。</t>
  </si>
  <si>
    <t>合计</t>
  </si>
  <si>
    <t>新能源汽车市级补助资金（追加）</t>
  </si>
  <si>
    <t>北京市高精尖产业发展资金专项经费</t>
  </si>
  <si>
    <t>中小企业创新融资奖补</t>
  </si>
  <si>
    <t>＂专精特新”中小企业高质量发展奖补资金</t>
  </si>
  <si>
    <t>小微企业融资担保降费奖补资金</t>
  </si>
  <si>
    <t>北京健康宝优化升级项目</t>
  </si>
  <si>
    <t>剔除项目金额</t>
  </si>
  <si>
    <t>结转结余</t>
  </si>
  <si>
    <t>剔除后</t>
  </si>
  <si>
    <t>支出预算数</t>
  </si>
  <si>
    <t>序号</t>
  </si>
  <si>
    <t>单位名称</t>
  </si>
  <si>
    <t>项目编码</t>
  </si>
  <si>
    <t>项目名称</t>
  </si>
  <si>
    <t>预算指标金额</t>
  </si>
  <si>
    <t>实际支出数</t>
  </si>
  <si>
    <t>预算指标结余数</t>
  </si>
  <si>
    <t>预算执行进度</t>
  </si>
  <si>
    <t>185102-北京市经济和信息化局本级</t>
  </si>
  <si>
    <t>PXM2021_185102_000141</t>
  </si>
  <si>
    <t>PXM2021_185102_000142</t>
  </si>
  <si>
    <t>PXM2021_185102_000144</t>
  </si>
  <si>
    <t>PXM2021_185102_000147</t>
  </si>
  <si>
    <t>PXM2021_185102_000148</t>
  </si>
  <si>
    <t>PXM2021_185102_000149</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</si>
</sst>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_ "/>
    <numFmt numFmtId="178" formatCode="0.00_ "/>
    <numFmt numFmtId="179" formatCode="0.000%"/>
  </numFmts>
  <fonts count="30">
    <font>
      <sz val="11"/>
      <color theme="1"/>
      <name val="宋体"/>
      <charset val="134"/>
      <scheme val="minor"/>
    </font>
    <font>
      <b/>
      <sz val="10"/>
      <name val="Arial"/>
      <charset val="0"/>
    </font>
    <font>
      <sz val="10"/>
      <name val="Arial"/>
      <charset val="0"/>
    </font>
    <font>
      <b/>
      <sz val="10"/>
      <name val="宋体"/>
      <charset val="134"/>
    </font>
    <font>
      <sz val="10"/>
      <name val="宋体"/>
      <charset val="134"/>
    </font>
    <font>
      <sz val="10"/>
      <color rgb="FFFF0000"/>
      <name val="宋体"/>
      <charset val="134"/>
    </font>
    <font>
      <sz val="10"/>
      <color theme="1"/>
      <name val="宋体"/>
      <charset val="134"/>
      <scheme val="minor"/>
    </font>
    <font>
      <sz val="11"/>
      <name val="宋体"/>
      <charset val="134"/>
      <scheme val="minor"/>
    </font>
    <font>
      <sz val="18"/>
      <name val="方正小标宋简体"/>
      <charset val="134"/>
    </font>
    <font>
      <sz val="10"/>
      <name val="宋体"/>
      <charset val="134"/>
      <scheme val="minor"/>
    </font>
    <font>
      <sz val="1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0" tint="-0.349986266670736"/>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4"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5" borderId="8" applyNumberFormat="0" applyAlignment="0" applyProtection="0">
      <alignment vertical="center"/>
    </xf>
    <xf numFmtId="0" fontId="20" fillId="6" borderId="9" applyNumberFormat="0" applyAlignment="0" applyProtection="0">
      <alignment vertical="center"/>
    </xf>
    <xf numFmtId="0" fontId="21" fillId="6" borderId="8" applyNumberFormat="0" applyAlignment="0" applyProtection="0">
      <alignment vertical="center"/>
    </xf>
    <xf numFmtId="0" fontId="22" fillId="7"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9" fillId="32" borderId="0" applyNumberFormat="0" applyBorder="0" applyAlignment="0" applyProtection="0">
      <alignment vertical="center"/>
    </xf>
    <xf numFmtId="0" fontId="29" fillId="33" borderId="0" applyNumberFormat="0" applyBorder="0" applyAlignment="0" applyProtection="0">
      <alignment vertical="center"/>
    </xf>
    <xf numFmtId="0" fontId="28" fillId="34"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Fill="1" applyBorder="1" applyAlignment="1"/>
    <xf numFmtId="0" fontId="2" fillId="0" borderId="0" xfId="0" applyNumberFormat="1" applyFont="1" applyFill="1" applyBorder="1" applyAlignment="1"/>
    <xf numFmtId="0" fontId="3" fillId="2"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xf>
    <xf numFmtId="0" fontId="4" fillId="0" borderId="1" xfId="0" applyNumberFormat="1" applyFont="1" applyFill="1" applyBorder="1" applyAlignment="1">
      <alignment vertical="center"/>
    </xf>
    <xf numFmtId="0" fontId="4" fillId="0" borderId="1" xfId="0" applyNumberFormat="1" applyFont="1" applyFill="1" applyBorder="1" applyAlignment="1">
      <alignment horizontal="left" vertical="center" wrapText="1"/>
    </xf>
    <xf numFmtId="0" fontId="4" fillId="3" borderId="1" xfId="0" applyNumberFormat="1" applyFont="1" applyFill="1" applyBorder="1" applyAlignment="1">
      <alignment horizontal="left" vertical="center" wrapText="1"/>
    </xf>
    <xf numFmtId="176" fontId="4" fillId="3" borderId="1" xfId="0" applyNumberFormat="1" applyFont="1" applyFill="1" applyBorder="1" applyAlignment="1">
      <alignment horizontal="right" vertical="center" wrapText="1"/>
    </xf>
    <xf numFmtId="0" fontId="4" fillId="3" borderId="1" xfId="0" applyNumberFormat="1" applyFont="1" applyFill="1" applyBorder="1" applyAlignment="1">
      <alignment horizontal="right" vertical="center" wrapText="1"/>
    </xf>
    <xf numFmtId="10" fontId="4" fillId="3" borderId="1" xfId="0" applyNumberFormat="1" applyFont="1" applyFill="1" applyBorder="1" applyAlignment="1">
      <alignment horizontal="right" vertical="center" wrapText="1"/>
    </xf>
    <xf numFmtId="0" fontId="5" fillId="3" borderId="1" xfId="0" applyNumberFormat="1" applyFont="1" applyFill="1" applyBorder="1" applyAlignment="1">
      <alignment horizontal="left" vertical="center" wrapText="1"/>
    </xf>
    <xf numFmtId="176" fontId="5" fillId="3" borderId="1" xfId="0" applyNumberFormat="1" applyFont="1" applyFill="1" applyBorder="1" applyAlignment="1">
      <alignment horizontal="right" vertical="center" wrapText="1"/>
    </xf>
    <xf numFmtId="10" fontId="0" fillId="0" borderId="0" xfId="3" applyNumberFormat="1">
      <alignment vertical="center"/>
    </xf>
    <xf numFmtId="0" fontId="0" fillId="0" borderId="1" xfId="0" applyFill="1" applyBorder="1" applyAlignment="1">
      <alignment vertical="center"/>
    </xf>
    <xf numFmtId="0" fontId="0" fillId="0" borderId="0" xfId="0" applyFill="1" applyAlignment="1">
      <alignment vertical="center" wrapText="1"/>
    </xf>
    <xf numFmtId="0" fontId="0" fillId="0" borderId="0" xfId="0" applyFill="1" applyAlignment="1">
      <alignment vertical="center"/>
    </xf>
    <xf numFmtId="177" fontId="0" fillId="0" borderId="0" xfId="0" applyNumberFormat="1">
      <alignment vertical="center"/>
    </xf>
    <xf numFmtId="4" fontId="0" fillId="0" borderId="0" xfId="0" applyNumberFormat="1" applyFill="1" applyAlignment="1">
      <alignment vertical="center"/>
    </xf>
    <xf numFmtId="0" fontId="6" fillId="0" borderId="0" xfId="0" applyFont="1" applyFill="1" applyAlignment="1">
      <alignment vertical="center" wrapText="1"/>
    </xf>
    <xf numFmtId="0" fontId="0" fillId="0" borderId="0" xfId="0" applyFill="1">
      <alignment vertical="center"/>
    </xf>
    <xf numFmtId="0" fontId="7" fillId="0" borderId="0" xfId="0" applyFont="1" applyFill="1">
      <alignment vertical="center"/>
    </xf>
    <xf numFmtId="0" fontId="8" fillId="0" borderId="1" xfId="0" applyFont="1" applyFill="1" applyBorder="1" applyAlignment="1">
      <alignment horizontal="center" vertical="center"/>
    </xf>
    <xf numFmtId="0" fontId="9" fillId="0" borderId="1" xfId="0" applyFont="1" applyFill="1" applyBorder="1" applyAlignment="1">
      <alignment horizontal="left" vertical="center"/>
    </xf>
    <xf numFmtId="0" fontId="9" fillId="0" borderId="1" xfId="0" applyFont="1" applyFill="1" applyBorder="1" applyAlignment="1">
      <alignment horizontal="center" vertical="center" wrapText="1"/>
    </xf>
    <xf numFmtId="0" fontId="9" fillId="0" borderId="1" xfId="0" applyFont="1" applyFill="1" applyBorder="1" applyAlignment="1">
      <alignment vertical="center" wrapText="1"/>
    </xf>
    <xf numFmtId="43" fontId="10" fillId="0" borderId="1" xfId="1" applyNumberFormat="1" applyFont="1" applyFill="1" applyBorder="1" applyAlignment="1">
      <alignment vertical="center" wrapText="1"/>
    </xf>
    <xf numFmtId="10" fontId="9" fillId="0" borderId="1" xfId="0" applyNumberFormat="1" applyFont="1" applyFill="1" applyBorder="1" applyAlignment="1">
      <alignment vertical="center" wrapText="1"/>
    </xf>
    <xf numFmtId="178" fontId="9" fillId="0" borderId="1" xfId="0" applyNumberFormat="1" applyFont="1" applyFill="1" applyBorder="1" applyAlignment="1">
      <alignment horizontal="center" vertical="center" wrapText="1"/>
    </xf>
    <xf numFmtId="0" fontId="9" fillId="0" borderId="1" xfId="0" applyFont="1" applyFill="1" applyBorder="1" applyAlignment="1">
      <alignment horizontal="right" vertical="center" wrapText="1"/>
    </xf>
    <xf numFmtId="43" fontId="4" fillId="0" borderId="1" xfId="1" applyFont="1" applyFill="1" applyBorder="1" applyAlignment="1">
      <alignment horizontal="right" vertical="center" wrapText="1"/>
    </xf>
    <xf numFmtId="0" fontId="9" fillId="0" borderId="2"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10" fontId="9" fillId="0" borderId="1" xfId="0" applyNumberFormat="1" applyFont="1" applyFill="1" applyBorder="1" applyAlignment="1">
      <alignment horizontal="left" vertical="center" wrapText="1"/>
    </xf>
    <xf numFmtId="0" fontId="9" fillId="0" borderId="0" xfId="0" applyFont="1" applyFill="1" applyAlignment="1">
      <alignment vertical="center" wrapText="1"/>
    </xf>
    <xf numFmtId="4" fontId="9" fillId="0" borderId="0" xfId="0" applyNumberFormat="1" applyFont="1" applyFill="1" applyAlignment="1">
      <alignment vertical="center" wrapText="1"/>
    </xf>
    <xf numFmtId="179" fontId="6" fillId="0" borderId="0" xfId="3" applyNumberFormat="1" applyFont="1" applyFill="1" applyAlignment="1">
      <alignment vertical="center" wrapText="1"/>
    </xf>
    <xf numFmtId="10" fontId="6" fillId="0" borderId="0" xfId="3" applyNumberFormat="1" applyFont="1" applyFill="1" applyAlignment="1">
      <alignment vertical="center" wrapText="1"/>
    </xf>
    <xf numFmtId="10" fontId="0" fillId="0" borderId="0" xfId="3" applyNumberFormat="1" applyFill="1">
      <alignment vertical="center"/>
    </xf>
    <xf numFmtId="0" fontId="9" fillId="0" borderId="1" xfId="0" applyFont="1" applyFill="1" applyBorder="1" applyAlignment="1" quotePrefix="1">
      <alignment horizontal="right" vertical="center" wrapText="1"/>
    </xf>
    <xf numFmtId="43" fontId="4" fillId="0" borderId="1" xfId="1" applyFont="1" applyFill="1" applyBorder="1" applyAlignment="1" quotePrefix="1">
      <alignment horizontal="righ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7"/>
  <sheetViews>
    <sheetView tabSelected="1" view="pageBreakPreview" zoomScale="50" zoomScaleNormal="80" workbookViewId="0">
      <selection activeCell="J7" sqref="J7"/>
    </sheetView>
  </sheetViews>
  <sheetFormatPr defaultColWidth="9" defaultRowHeight="13.5"/>
  <cols>
    <col min="1" max="1" width="9.475" style="20" customWidth="1"/>
    <col min="2" max="2" width="9" style="21" customWidth="1"/>
    <col min="3" max="3" width="16.225" style="21" customWidth="1"/>
    <col min="4" max="4" width="18.325" style="21" customWidth="1"/>
    <col min="5" max="5" width="100" style="20" customWidth="1"/>
    <col min="6" max="6" width="6.60833333333333" style="20" customWidth="1"/>
    <col min="7" max="7" width="8.45" style="20" customWidth="1"/>
    <col min="8" max="8" width="40.7" style="20" customWidth="1"/>
    <col min="9" max="9" width="46.5083333333333" style="20" customWidth="1"/>
    <col min="10" max="16384" width="9" style="20"/>
  </cols>
  <sheetData>
    <row r="1" ht="44.1" customHeight="1" spans="1:9">
      <c r="A1" s="22" t="s">
        <v>0</v>
      </c>
      <c r="B1" s="22"/>
      <c r="C1" s="22"/>
      <c r="D1" s="22"/>
      <c r="E1" s="22"/>
      <c r="F1" s="22"/>
      <c r="G1" s="22"/>
      <c r="H1" s="22"/>
      <c r="I1" s="22"/>
    </row>
    <row r="2" ht="30.75" customHeight="1" spans="1:9">
      <c r="A2" s="23" t="s">
        <v>1</v>
      </c>
      <c r="B2" s="23"/>
      <c r="C2" s="23"/>
      <c r="D2" s="23"/>
      <c r="E2" s="23"/>
      <c r="F2" s="23"/>
      <c r="G2" s="23"/>
      <c r="H2" s="23"/>
      <c r="I2" s="23"/>
    </row>
    <row r="3" ht="40" customHeight="1" spans="1:9">
      <c r="A3" s="24" t="s">
        <v>2</v>
      </c>
      <c r="B3" s="24" t="s">
        <v>3</v>
      </c>
      <c r="C3" s="24" t="s">
        <v>4</v>
      </c>
      <c r="D3" s="24" t="s">
        <v>5</v>
      </c>
      <c r="E3" s="24" t="s">
        <v>6</v>
      </c>
      <c r="F3" s="24" t="s">
        <v>7</v>
      </c>
      <c r="G3" s="24" t="s">
        <v>8</v>
      </c>
      <c r="H3" s="24" t="s">
        <v>9</v>
      </c>
      <c r="I3" s="24" t="s">
        <v>10</v>
      </c>
    </row>
    <row r="4" ht="84" customHeight="1" spans="1:9">
      <c r="A4" s="24" t="s">
        <v>11</v>
      </c>
      <c r="B4" s="25" t="s">
        <v>12</v>
      </c>
      <c r="C4" s="26">
        <v>1003085.71</v>
      </c>
      <c r="D4" s="26">
        <v>946126.46</v>
      </c>
      <c r="E4" s="27">
        <f>D4/C4</f>
        <v>0.943215969052136</v>
      </c>
      <c r="F4" s="24">
        <v>20</v>
      </c>
      <c r="G4" s="28">
        <f>20*E4</f>
        <v>18.8643193810427</v>
      </c>
      <c r="H4" s="24" t="s">
        <v>13</v>
      </c>
      <c r="I4" s="32" t="s">
        <v>14</v>
      </c>
    </row>
    <row r="5" ht="84" customHeight="1" spans="1:9">
      <c r="A5" s="24"/>
      <c r="B5" s="25" t="s">
        <v>15</v>
      </c>
      <c r="C5" s="26">
        <v>39738.65</v>
      </c>
      <c r="D5" s="26">
        <v>30916.75</v>
      </c>
      <c r="E5" s="42" t="s">
        <v>16</v>
      </c>
      <c r="F5" s="24"/>
      <c r="G5" s="28"/>
      <c r="H5" s="24"/>
      <c r="I5" s="32"/>
    </row>
    <row r="6" ht="84" customHeight="1" spans="1:9">
      <c r="A6" s="24"/>
      <c r="B6" s="25" t="s">
        <v>17</v>
      </c>
      <c r="C6" s="26">
        <v>963347.05</v>
      </c>
      <c r="D6" s="26">
        <v>915209.71</v>
      </c>
      <c r="E6" s="29"/>
      <c r="F6" s="24"/>
      <c r="G6" s="28"/>
      <c r="H6" s="24"/>
      <c r="I6" s="32"/>
    </row>
    <row r="7" ht="70" customHeight="1" spans="1:9">
      <c r="A7" s="24"/>
      <c r="B7" s="25" t="s">
        <v>18</v>
      </c>
      <c r="C7" s="43" t="s">
        <v>16</v>
      </c>
      <c r="D7" s="43" t="s">
        <v>16</v>
      </c>
      <c r="E7" s="29"/>
      <c r="F7" s="24"/>
      <c r="G7" s="28"/>
      <c r="H7" s="24"/>
      <c r="I7" s="32"/>
    </row>
    <row r="8" ht="25.5" customHeight="1" spans="1:9">
      <c r="A8" s="23" t="s">
        <v>19</v>
      </c>
      <c r="B8" s="23"/>
      <c r="C8" s="23"/>
      <c r="D8" s="23"/>
      <c r="E8" s="23"/>
      <c r="F8" s="23"/>
      <c r="G8" s="23"/>
      <c r="H8" s="23"/>
      <c r="I8" s="23"/>
    </row>
    <row r="9" ht="23.25" customHeight="1" spans="1:9">
      <c r="A9" s="24" t="s">
        <v>2</v>
      </c>
      <c r="B9" s="24" t="s">
        <v>3</v>
      </c>
      <c r="C9" s="24" t="s">
        <v>20</v>
      </c>
      <c r="D9" s="24" t="s">
        <v>21</v>
      </c>
      <c r="E9" s="24" t="s">
        <v>22</v>
      </c>
      <c r="F9" s="24" t="s">
        <v>7</v>
      </c>
      <c r="G9" s="24" t="s">
        <v>23</v>
      </c>
      <c r="H9" s="24" t="s">
        <v>9</v>
      </c>
      <c r="I9" s="24" t="s">
        <v>10</v>
      </c>
    </row>
    <row r="10" s="20" customFormat="1" ht="79" customHeight="1" spans="1:9">
      <c r="A10" s="31" t="s">
        <v>24</v>
      </c>
      <c r="B10" s="24" t="s">
        <v>25</v>
      </c>
      <c r="C10" s="24" t="s">
        <v>26</v>
      </c>
      <c r="D10" s="32" t="s">
        <v>27</v>
      </c>
      <c r="E10" s="32" t="s">
        <v>28</v>
      </c>
      <c r="F10" s="33">
        <v>2</v>
      </c>
      <c r="G10" s="24">
        <v>2</v>
      </c>
      <c r="H10" s="32" t="s">
        <v>29</v>
      </c>
      <c r="I10" s="32" t="s">
        <v>30</v>
      </c>
    </row>
    <row r="11" s="20" customFormat="1" ht="139" customHeight="1" spans="1:9">
      <c r="A11" s="34"/>
      <c r="B11" s="24"/>
      <c r="C11" s="24"/>
      <c r="D11" s="32" t="s">
        <v>31</v>
      </c>
      <c r="E11" s="32" t="s">
        <v>32</v>
      </c>
      <c r="F11" s="33">
        <v>2</v>
      </c>
      <c r="G11" s="33">
        <v>2</v>
      </c>
      <c r="H11" s="32" t="s">
        <v>33</v>
      </c>
      <c r="I11" s="32" t="s">
        <v>34</v>
      </c>
    </row>
    <row r="12" s="20" customFormat="1" ht="36" spans="1:9">
      <c r="A12" s="34"/>
      <c r="B12" s="24"/>
      <c r="C12" s="24" t="s">
        <v>35</v>
      </c>
      <c r="D12" s="32" t="s">
        <v>36</v>
      </c>
      <c r="E12" s="32" t="s">
        <v>37</v>
      </c>
      <c r="F12" s="33">
        <v>1</v>
      </c>
      <c r="G12" s="33">
        <v>1</v>
      </c>
      <c r="H12" s="32" t="s">
        <v>38</v>
      </c>
      <c r="I12" s="32" t="s">
        <v>39</v>
      </c>
    </row>
    <row r="13" s="20" customFormat="1" ht="36" spans="1:9">
      <c r="A13" s="34"/>
      <c r="B13" s="24"/>
      <c r="C13" s="24"/>
      <c r="D13" s="32" t="s">
        <v>40</v>
      </c>
      <c r="E13" s="32" t="s">
        <v>41</v>
      </c>
      <c r="F13" s="33">
        <v>1</v>
      </c>
      <c r="G13" s="33">
        <v>1</v>
      </c>
      <c r="H13" s="32" t="s">
        <v>42</v>
      </c>
      <c r="I13" s="32" t="s">
        <v>43</v>
      </c>
    </row>
    <row r="14" s="20" customFormat="1" ht="160" customHeight="1" spans="1:9">
      <c r="A14" s="34"/>
      <c r="B14" s="24"/>
      <c r="C14" s="24" t="s">
        <v>44</v>
      </c>
      <c r="D14" s="32" t="s">
        <v>45</v>
      </c>
      <c r="E14" s="32" t="s">
        <v>46</v>
      </c>
      <c r="F14" s="33">
        <v>1</v>
      </c>
      <c r="G14" s="33">
        <v>1</v>
      </c>
      <c r="H14" s="32" t="s">
        <v>47</v>
      </c>
      <c r="I14" s="32" t="s">
        <v>48</v>
      </c>
    </row>
    <row r="15" s="20" customFormat="1" ht="123" customHeight="1" spans="1:9">
      <c r="A15" s="35"/>
      <c r="B15" s="24"/>
      <c r="C15" s="24"/>
      <c r="D15" s="32" t="s">
        <v>49</v>
      </c>
      <c r="E15" s="32" t="s">
        <v>50</v>
      </c>
      <c r="F15" s="33">
        <v>1</v>
      </c>
      <c r="G15" s="33">
        <v>1</v>
      </c>
      <c r="H15" s="32" t="s">
        <v>51</v>
      </c>
      <c r="I15" s="32" t="s">
        <v>52</v>
      </c>
    </row>
    <row r="16" s="20" customFormat="1" ht="36" spans="1:9">
      <c r="A16" s="24" t="s">
        <v>53</v>
      </c>
      <c r="B16" s="24" t="s">
        <v>53</v>
      </c>
      <c r="C16" s="24" t="s">
        <v>54</v>
      </c>
      <c r="D16" s="32" t="s">
        <v>55</v>
      </c>
      <c r="E16" s="32" t="s">
        <v>56</v>
      </c>
      <c r="F16" s="33">
        <v>3</v>
      </c>
      <c r="G16" s="33">
        <v>3</v>
      </c>
      <c r="H16" s="32" t="s">
        <v>57</v>
      </c>
      <c r="I16" s="32" t="s">
        <v>58</v>
      </c>
    </row>
    <row r="17" s="20" customFormat="1" ht="72" spans="1:9">
      <c r="A17" s="24"/>
      <c r="B17" s="24"/>
      <c r="C17" s="24"/>
      <c r="D17" s="32" t="s">
        <v>59</v>
      </c>
      <c r="E17" s="32" t="s">
        <v>60</v>
      </c>
      <c r="F17" s="33">
        <v>2</v>
      </c>
      <c r="G17" s="33">
        <v>2</v>
      </c>
      <c r="H17" s="32" t="s">
        <v>61</v>
      </c>
      <c r="I17" s="32" t="s">
        <v>62</v>
      </c>
    </row>
    <row r="18" s="20" customFormat="1" ht="166" customHeight="1" spans="1:9">
      <c r="A18" s="24"/>
      <c r="B18" s="24"/>
      <c r="C18" s="24" t="s">
        <v>63</v>
      </c>
      <c r="D18" s="32" t="s">
        <v>64</v>
      </c>
      <c r="E18" s="32" t="s">
        <v>65</v>
      </c>
      <c r="F18" s="33">
        <v>2</v>
      </c>
      <c r="G18" s="33">
        <v>2</v>
      </c>
      <c r="H18" s="25" t="s">
        <v>66</v>
      </c>
      <c r="I18" s="32" t="s">
        <v>67</v>
      </c>
    </row>
    <row r="19" s="20" customFormat="1" ht="124" customHeight="1" spans="1:9">
      <c r="A19" s="24"/>
      <c r="B19" s="24"/>
      <c r="C19" s="24"/>
      <c r="D19" s="32" t="s">
        <v>68</v>
      </c>
      <c r="E19" s="32" t="s">
        <v>69</v>
      </c>
      <c r="F19" s="33">
        <v>2</v>
      </c>
      <c r="G19" s="33">
        <v>2</v>
      </c>
      <c r="H19" s="32" t="s">
        <v>70</v>
      </c>
      <c r="I19" s="32" t="s">
        <v>67</v>
      </c>
    </row>
    <row r="20" s="20" customFormat="1" ht="99" customHeight="1" spans="1:9">
      <c r="A20" s="24"/>
      <c r="B20" s="24"/>
      <c r="C20" s="24"/>
      <c r="D20" s="32" t="s">
        <v>71</v>
      </c>
      <c r="E20" s="32" t="s">
        <v>72</v>
      </c>
      <c r="F20" s="33">
        <v>1</v>
      </c>
      <c r="G20" s="24">
        <v>1</v>
      </c>
      <c r="H20" s="32" t="s">
        <v>73</v>
      </c>
      <c r="I20" s="32" t="s">
        <v>74</v>
      </c>
    </row>
    <row r="21" s="20" customFormat="1" ht="102" customHeight="1" spans="1:9">
      <c r="A21" s="24" t="s">
        <v>53</v>
      </c>
      <c r="B21" s="24" t="s">
        <v>53</v>
      </c>
      <c r="C21" s="24" t="s">
        <v>75</v>
      </c>
      <c r="D21" s="32" t="s">
        <v>76</v>
      </c>
      <c r="E21" s="32" t="s">
        <v>77</v>
      </c>
      <c r="F21" s="33">
        <v>2</v>
      </c>
      <c r="G21" s="33">
        <v>2</v>
      </c>
      <c r="H21" s="32" t="s">
        <v>78</v>
      </c>
      <c r="I21" s="32" t="s">
        <v>79</v>
      </c>
    </row>
    <row r="22" s="20" customFormat="1" ht="112" customHeight="1" spans="1:9">
      <c r="A22" s="24"/>
      <c r="B22" s="24"/>
      <c r="C22" s="24"/>
      <c r="D22" s="32" t="s">
        <v>80</v>
      </c>
      <c r="E22" s="32" t="s">
        <v>81</v>
      </c>
      <c r="F22" s="33">
        <v>2</v>
      </c>
      <c r="G22" s="33">
        <v>2</v>
      </c>
      <c r="H22" s="32" t="s">
        <v>82</v>
      </c>
      <c r="I22" s="32" t="s">
        <v>83</v>
      </c>
    </row>
    <row r="23" s="20" customFormat="1" ht="72" customHeight="1" spans="1:9">
      <c r="A23" s="24"/>
      <c r="B23" s="24"/>
      <c r="C23" s="24" t="s">
        <v>84</v>
      </c>
      <c r="D23" s="32" t="s">
        <v>85</v>
      </c>
      <c r="E23" s="32" t="s">
        <v>86</v>
      </c>
      <c r="F23" s="33">
        <v>2</v>
      </c>
      <c r="G23" s="33">
        <v>2</v>
      </c>
      <c r="H23" s="32" t="s">
        <v>87</v>
      </c>
      <c r="I23" s="32" t="s">
        <v>88</v>
      </c>
    </row>
    <row r="24" s="20" customFormat="1" ht="91" customHeight="1" spans="1:9">
      <c r="A24" s="24"/>
      <c r="B24" s="24"/>
      <c r="C24" s="24"/>
      <c r="D24" s="32" t="s">
        <v>89</v>
      </c>
      <c r="E24" s="32" t="s">
        <v>90</v>
      </c>
      <c r="F24" s="33">
        <v>1</v>
      </c>
      <c r="G24" s="33">
        <v>1</v>
      </c>
      <c r="H24" s="32" t="s">
        <v>91</v>
      </c>
      <c r="I24" s="32" t="s">
        <v>92</v>
      </c>
    </row>
    <row r="25" s="20" customFormat="1" ht="79" customHeight="1" spans="1:9">
      <c r="A25" s="24"/>
      <c r="B25" s="24"/>
      <c r="C25" s="24"/>
      <c r="D25" s="32" t="s">
        <v>93</v>
      </c>
      <c r="E25" s="32" t="s">
        <v>94</v>
      </c>
      <c r="F25" s="33">
        <v>1</v>
      </c>
      <c r="G25" s="33">
        <v>1</v>
      </c>
      <c r="H25" s="32" t="s">
        <v>95</v>
      </c>
      <c r="I25" s="32" t="s">
        <v>96</v>
      </c>
    </row>
    <row r="26" s="20" customFormat="1" ht="124" customHeight="1" spans="1:9">
      <c r="A26" s="24"/>
      <c r="B26" s="24"/>
      <c r="C26" s="24" t="s">
        <v>97</v>
      </c>
      <c r="D26" s="32" t="s">
        <v>98</v>
      </c>
      <c r="E26" s="32" t="s">
        <v>99</v>
      </c>
      <c r="F26" s="33">
        <v>2</v>
      </c>
      <c r="G26" s="33">
        <v>2</v>
      </c>
      <c r="H26" s="32" t="s">
        <v>100</v>
      </c>
      <c r="I26" s="32" t="s">
        <v>101</v>
      </c>
    </row>
    <row r="27" s="20" customFormat="1" ht="84" customHeight="1" spans="1:9">
      <c r="A27" s="24"/>
      <c r="B27" s="24"/>
      <c r="C27" s="24"/>
      <c r="D27" s="32" t="s">
        <v>102</v>
      </c>
      <c r="E27" s="32" t="s">
        <v>103</v>
      </c>
      <c r="F27" s="33">
        <v>1</v>
      </c>
      <c r="G27" s="33">
        <v>1</v>
      </c>
      <c r="H27" s="32" t="s">
        <v>104</v>
      </c>
      <c r="I27" s="32" t="s">
        <v>105</v>
      </c>
    </row>
    <row r="28" s="20" customFormat="1" ht="96" customHeight="1" spans="1:9">
      <c r="A28" s="24"/>
      <c r="B28" s="24"/>
      <c r="C28" s="24"/>
      <c r="D28" s="32" t="s">
        <v>106</v>
      </c>
      <c r="E28" s="32" t="s">
        <v>107</v>
      </c>
      <c r="F28" s="33">
        <v>1</v>
      </c>
      <c r="G28" s="33">
        <v>1</v>
      </c>
      <c r="H28" s="32" t="s">
        <v>108</v>
      </c>
      <c r="I28" s="32" t="s">
        <v>109</v>
      </c>
    </row>
    <row r="29" s="20" customFormat="1" ht="118" customHeight="1" spans="1:9">
      <c r="A29" s="24" t="s">
        <v>53</v>
      </c>
      <c r="B29" s="24" t="s">
        <v>110</v>
      </c>
      <c r="C29" s="24" t="s">
        <v>111</v>
      </c>
      <c r="D29" s="25" t="s">
        <v>112</v>
      </c>
      <c r="E29" s="25" t="s">
        <v>113</v>
      </c>
      <c r="F29" s="33">
        <v>2.5</v>
      </c>
      <c r="G29" s="33">
        <v>2.5</v>
      </c>
      <c r="H29" s="25" t="s">
        <v>114</v>
      </c>
      <c r="I29" s="25" t="s">
        <v>115</v>
      </c>
    </row>
    <row r="30" s="20" customFormat="1" ht="105" customHeight="1" spans="1:9">
      <c r="A30" s="24"/>
      <c r="B30" s="24"/>
      <c r="C30" s="24"/>
      <c r="D30" s="25" t="s">
        <v>116</v>
      </c>
      <c r="E30" s="25" t="s">
        <v>117</v>
      </c>
      <c r="F30" s="33">
        <v>2.5</v>
      </c>
      <c r="G30" s="33">
        <v>2.5</v>
      </c>
      <c r="H30" s="25" t="s">
        <v>118</v>
      </c>
      <c r="I30" s="25" t="s">
        <v>115</v>
      </c>
    </row>
    <row r="31" s="20" customFormat="1" ht="133" customHeight="1" spans="1:9">
      <c r="A31" s="24"/>
      <c r="B31" s="24"/>
      <c r="C31" s="24"/>
      <c r="D31" s="25" t="s">
        <v>119</v>
      </c>
      <c r="E31" s="25" t="s">
        <v>120</v>
      </c>
      <c r="F31" s="33">
        <v>2.5</v>
      </c>
      <c r="G31" s="33">
        <v>2.5</v>
      </c>
      <c r="H31" s="25" t="s">
        <v>121</v>
      </c>
      <c r="I31" s="25" t="s">
        <v>115</v>
      </c>
    </row>
    <row r="32" s="20" customFormat="1" ht="169" customHeight="1" spans="1:9">
      <c r="A32" s="24"/>
      <c r="B32" s="24"/>
      <c r="C32" s="24"/>
      <c r="D32" s="25" t="s">
        <v>122</v>
      </c>
      <c r="E32" s="25" t="s">
        <v>123</v>
      </c>
      <c r="F32" s="33">
        <v>2.5</v>
      </c>
      <c r="G32" s="33">
        <v>2.5</v>
      </c>
      <c r="H32" s="25" t="s">
        <v>124</v>
      </c>
      <c r="I32" s="25" t="s">
        <v>115</v>
      </c>
    </row>
    <row r="33" s="20" customFormat="1" ht="141" customHeight="1" spans="1:9">
      <c r="A33" s="24" t="s">
        <v>53</v>
      </c>
      <c r="B33" s="24" t="s">
        <v>53</v>
      </c>
      <c r="C33" s="24" t="s">
        <v>53</v>
      </c>
      <c r="D33" s="25" t="s">
        <v>125</v>
      </c>
      <c r="E33" s="25" t="s">
        <v>126</v>
      </c>
      <c r="F33" s="33">
        <v>2.5</v>
      </c>
      <c r="G33" s="33">
        <v>2.5</v>
      </c>
      <c r="H33" s="25" t="s">
        <v>127</v>
      </c>
      <c r="I33" s="25" t="s">
        <v>115</v>
      </c>
    </row>
    <row r="34" s="20" customFormat="1" ht="117" customHeight="1" spans="1:9">
      <c r="A34" s="24"/>
      <c r="B34" s="24"/>
      <c r="C34" s="24"/>
      <c r="D34" s="25" t="s">
        <v>128</v>
      </c>
      <c r="E34" s="25" t="s">
        <v>129</v>
      </c>
      <c r="F34" s="33">
        <v>2.5</v>
      </c>
      <c r="G34" s="33">
        <v>2.5</v>
      </c>
      <c r="H34" s="25" t="s">
        <v>130</v>
      </c>
      <c r="I34" s="25" t="s">
        <v>115</v>
      </c>
    </row>
    <row r="35" s="20" customFormat="1" ht="132" customHeight="1" spans="1:9">
      <c r="A35" s="24"/>
      <c r="B35" s="24"/>
      <c r="C35" s="24"/>
      <c r="D35" s="25" t="s">
        <v>131</v>
      </c>
      <c r="E35" s="25" t="s">
        <v>132</v>
      </c>
      <c r="F35" s="33">
        <v>2.5</v>
      </c>
      <c r="G35" s="33">
        <v>2.5</v>
      </c>
      <c r="H35" s="25" t="s">
        <v>133</v>
      </c>
      <c r="I35" s="25" t="s">
        <v>115</v>
      </c>
    </row>
    <row r="36" s="20" customFormat="1" ht="66" customHeight="1" spans="1:9">
      <c r="A36" s="24"/>
      <c r="B36" s="24"/>
      <c r="C36" s="24"/>
      <c r="D36" s="25" t="s">
        <v>134</v>
      </c>
      <c r="E36" s="25" t="s">
        <v>135</v>
      </c>
      <c r="F36" s="33">
        <v>2.5</v>
      </c>
      <c r="G36" s="33">
        <v>2.5</v>
      </c>
      <c r="H36" s="25" t="s">
        <v>136</v>
      </c>
      <c r="I36" s="25" t="s">
        <v>115</v>
      </c>
    </row>
    <row r="37" ht="24" spans="1:9">
      <c r="A37" s="24"/>
      <c r="B37" s="24"/>
      <c r="C37" s="24" t="s">
        <v>137</v>
      </c>
      <c r="D37" s="25" t="s">
        <v>138</v>
      </c>
      <c r="E37" s="25" t="s">
        <v>139</v>
      </c>
      <c r="F37" s="33">
        <v>10</v>
      </c>
      <c r="G37" s="24">
        <v>10</v>
      </c>
      <c r="H37" s="25" t="s">
        <v>140</v>
      </c>
      <c r="I37" s="25" t="s">
        <v>141</v>
      </c>
    </row>
    <row r="38" ht="34.5" customHeight="1" spans="1:9">
      <c r="A38" s="23" t="s">
        <v>142</v>
      </c>
      <c r="B38" s="23"/>
      <c r="C38" s="23"/>
      <c r="D38" s="23"/>
      <c r="E38" s="23"/>
      <c r="F38" s="23"/>
      <c r="G38" s="23"/>
      <c r="H38" s="23"/>
      <c r="I38" s="23"/>
    </row>
    <row r="39" ht="34.5" customHeight="1" spans="1:9">
      <c r="A39" s="24" t="s">
        <v>2</v>
      </c>
      <c r="B39" s="24" t="s">
        <v>3</v>
      </c>
      <c r="C39" s="24" t="s">
        <v>20</v>
      </c>
      <c r="D39" s="24" t="s">
        <v>21</v>
      </c>
      <c r="E39" s="24" t="s">
        <v>22</v>
      </c>
      <c r="F39" s="24" t="s">
        <v>7</v>
      </c>
      <c r="G39" s="24" t="s">
        <v>23</v>
      </c>
      <c r="H39" s="24" t="s">
        <v>9</v>
      </c>
      <c r="I39" s="24" t="s">
        <v>10</v>
      </c>
    </row>
    <row r="40" ht="93" customHeight="1" spans="1:9">
      <c r="A40" s="24" t="s">
        <v>143</v>
      </c>
      <c r="B40" s="24" t="s">
        <v>144</v>
      </c>
      <c r="C40" s="24" t="s">
        <v>145</v>
      </c>
      <c r="D40" s="25" t="s">
        <v>146</v>
      </c>
      <c r="E40" s="25" t="s">
        <v>147</v>
      </c>
      <c r="F40" s="24">
        <v>1</v>
      </c>
      <c r="G40" s="24">
        <v>1</v>
      </c>
      <c r="H40" s="25" t="s">
        <v>148</v>
      </c>
      <c r="I40" s="25" t="s">
        <v>149</v>
      </c>
    </row>
    <row r="41" ht="170" customHeight="1" spans="1:9">
      <c r="A41" s="24"/>
      <c r="B41" s="24"/>
      <c r="C41" s="24" t="s">
        <v>150</v>
      </c>
      <c r="D41" s="25" t="s">
        <v>151</v>
      </c>
      <c r="E41" s="25" t="s">
        <v>152</v>
      </c>
      <c r="F41" s="24">
        <v>2</v>
      </c>
      <c r="G41" s="24">
        <v>2</v>
      </c>
      <c r="H41" s="25" t="s">
        <v>153</v>
      </c>
      <c r="I41" s="25" t="s">
        <v>154</v>
      </c>
    </row>
    <row r="42" ht="82" customHeight="1" spans="1:9">
      <c r="A42" s="24"/>
      <c r="B42" s="24"/>
      <c r="C42" s="24" t="s">
        <v>155</v>
      </c>
      <c r="D42" s="25" t="s">
        <v>156</v>
      </c>
      <c r="E42" s="25" t="s">
        <v>157</v>
      </c>
      <c r="F42" s="24">
        <v>1</v>
      </c>
      <c r="G42" s="24">
        <v>1</v>
      </c>
      <c r="H42" s="25" t="s">
        <v>158</v>
      </c>
      <c r="I42" s="25" t="s">
        <v>159</v>
      </c>
    </row>
    <row r="43" ht="168" customHeight="1" spans="1:9">
      <c r="A43" s="24"/>
      <c r="B43" s="24" t="s">
        <v>160</v>
      </c>
      <c r="C43" s="24" t="s">
        <v>161</v>
      </c>
      <c r="D43" s="25" t="s">
        <v>162</v>
      </c>
      <c r="E43" s="25" t="s">
        <v>163</v>
      </c>
      <c r="F43" s="24">
        <v>4</v>
      </c>
      <c r="G43" s="24">
        <v>4</v>
      </c>
      <c r="H43" s="25" t="s">
        <v>164</v>
      </c>
      <c r="I43" s="25" t="s">
        <v>165</v>
      </c>
    </row>
    <row r="44" ht="66" customHeight="1" spans="1:9">
      <c r="A44" s="24"/>
      <c r="B44" s="24" t="s">
        <v>166</v>
      </c>
      <c r="C44" s="24" t="s">
        <v>167</v>
      </c>
      <c r="D44" s="25" t="s">
        <v>168</v>
      </c>
      <c r="E44" s="25" t="s">
        <v>169</v>
      </c>
      <c r="F44" s="24">
        <v>4</v>
      </c>
      <c r="G44" s="24">
        <v>4</v>
      </c>
      <c r="H44" s="25" t="s">
        <v>170</v>
      </c>
      <c r="I44" s="25" t="s">
        <v>171</v>
      </c>
    </row>
    <row r="45" ht="27" customHeight="1" spans="1:9">
      <c r="A45" s="24" t="s">
        <v>53</v>
      </c>
      <c r="B45" s="24" t="s">
        <v>3</v>
      </c>
      <c r="C45" s="24" t="s">
        <v>172</v>
      </c>
      <c r="D45" s="24"/>
      <c r="E45" s="24" t="s">
        <v>173</v>
      </c>
      <c r="F45" s="24" t="s">
        <v>7</v>
      </c>
      <c r="G45" s="24" t="s">
        <v>23</v>
      </c>
      <c r="H45" s="24" t="s">
        <v>9</v>
      </c>
      <c r="I45" s="24" t="s">
        <v>10</v>
      </c>
    </row>
    <row r="46" ht="182" customHeight="1" spans="1:9">
      <c r="A46" s="24"/>
      <c r="B46" s="24" t="s">
        <v>174</v>
      </c>
      <c r="C46" s="36" t="s">
        <v>175</v>
      </c>
      <c r="D46" s="36"/>
      <c r="E46" s="36" t="s">
        <v>176</v>
      </c>
      <c r="F46" s="24">
        <v>4</v>
      </c>
      <c r="G46" s="24">
        <v>3.2</v>
      </c>
      <c r="H46" s="25" t="s">
        <v>177</v>
      </c>
      <c r="I46" s="25" t="s">
        <v>178</v>
      </c>
    </row>
    <row r="47" ht="93" customHeight="1" spans="1:9">
      <c r="A47" s="24"/>
      <c r="B47" s="24" t="s">
        <v>179</v>
      </c>
      <c r="C47" s="32" t="s">
        <v>180</v>
      </c>
      <c r="D47" s="32"/>
      <c r="E47" s="36" t="s">
        <v>181</v>
      </c>
      <c r="F47" s="24">
        <v>4</v>
      </c>
      <c r="G47" s="24">
        <v>3.2</v>
      </c>
      <c r="H47" s="25" t="s">
        <v>182</v>
      </c>
      <c r="I47" s="25" t="s">
        <v>183</v>
      </c>
    </row>
    <row r="48" ht="26.25" customHeight="1" spans="1:9">
      <c r="A48" s="24" t="s">
        <v>184</v>
      </c>
      <c r="B48" s="24"/>
      <c r="C48" s="24"/>
      <c r="D48" s="24"/>
      <c r="E48" s="24"/>
      <c r="F48" s="24">
        <f>F4+SUM(F10:F37)+SUM(F40:F44)+SUM(F46:F47)</f>
        <v>100</v>
      </c>
      <c r="G48" s="28">
        <f>G4+SUM(G10:G37)+SUM(G40:G44)+SUM(G46:G47)</f>
        <v>97.2643193810427</v>
      </c>
      <c r="H48" s="25"/>
      <c r="I48" s="25"/>
    </row>
    <row r="49" spans="1:9">
      <c r="A49" s="19"/>
      <c r="B49" s="37"/>
      <c r="C49" s="37"/>
      <c r="D49" s="37"/>
      <c r="E49" s="19"/>
      <c r="F49" s="19"/>
      <c r="G49" s="19"/>
      <c r="H49" s="19"/>
      <c r="I49" s="19"/>
    </row>
    <row r="50" spans="1:9">
      <c r="A50" s="19"/>
      <c r="B50" s="37"/>
      <c r="C50" s="37"/>
      <c r="D50" s="37"/>
      <c r="E50" s="19"/>
      <c r="F50" s="19"/>
      <c r="G50" s="19"/>
      <c r="H50" s="19"/>
      <c r="I50" s="19"/>
    </row>
    <row r="51" spans="1:9">
      <c r="A51" s="19"/>
      <c r="B51" s="37"/>
      <c r="C51" s="37"/>
      <c r="D51" s="38"/>
      <c r="E51" s="39"/>
      <c r="F51" s="19"/>
      <c r="G51" s="19"/>
      <c r="H51" s="19"/>
      <c r="I51" s="19"/>
    </row>
    <row r="52" spans="1:9">
      <c r="A52" s="19"/>
      <c r="B52" s="37"/>
      <c r="C52" s="37"/>
      <c r="D52" s="37"/>
      <c r="E52" s="40"/>
      <c r="F52" s="19"/>
      <c r="G52" s="19"/>
      <c r="H52" s="19"/>
      <c r="I52" s="19"/>
    </row>
    <row r="53" spans="1:9">
      <c r="A53" s="19"/>
      <c r="B53" s="37"/>
      <c r="C53" s="37"/>
      <c r="D53" s="37"/>
      <c r="E53" s="19"/>
      <c r="F53" s="19"/>
      <c r="G53" s="19"/>
      <c r="H53" s="19"/>
      <c r="I53" s="19"/>
    </row>
    <row r="54" spans="1:9">
      <c r="A54" s="19"/>
      <c r="B54" s="37"/>
      <c r="C54" s="37"/>
      <c r="D54" s="37"/>
      <c r="E54" s="19"/>
      <c r="F54" s="19"/>
      <c r="G54" s="19"/>
      <c r="H54" s="19"/>
      <c r="I54" s="19"/>
    </row>
    <row r="55" spans="1:9">
      <c r="A55" s="19"/>
      <c r="B55" s="37"/>
      <c r="C55" s="37"/>
      <c r="D55" s="37"/>
      <c r="E55" s="19"/>
      <c r="F55" s="19"/>
      <c r="G55" s="19"/>
      <c r="H55" s="19"/>
      <c r="I55" s="19"/>
    </row>
    <row r="56" spans="1:9">
      <c r="A56" s="19"/>
      <c r="B56" s="37"/>
      <c r="C56" s="37"/>
      <c r="D56" s="37"/>
      <c r="E56" s="19"/>
      <c r="F56" s="19"/>
      <c r="G56" s="19"/>
      <c r="H56" s="19"/>
      <c r="I56" s="19"/>
    </row>
    <row r="57" spans="5:5">
      <c r="E57" s="41"/>
    </row>
  </sheetData>
  <mergeCells count="37">
    <mergeCell ref="A1:I1"/>
    <mergeCell ref="A2:I2"/>
    <mergeCell ref="A8:I8"/>
    <mergeCell ref="A38:I38"/>
    <mergeCell ref="C45:D45"/>
    <mergeCell ref="C46:D46"/>
    <mergeCell ref="C47:D47"/>
    <mergeCell ref="A48:E48"/>
    <mergeCell ref="A4:A7"/>
    <mergeCell ref="A10:A15"/>
    <mergeCell ref="A16:A20"/>
    <mergeCell ref="A21:A28"/>
    <mergeCell ref="A29:A32"/>
    <mergeCell ref="A33:A37"/>
    <mergeCell ref="A40:A44"/>
    <mergeCell ref="A45:A47"/>
    <mergeCell ref="B10:B15"/>
    <mergeCell ref="B16:B20"/>
    <mergeCell ref="B21:B28"/>
    <mergeCell ref="B29:B32"/>
    <mergeCell ref="B33:B37"/>
    <mergeCell ref="B40:B42"/>
    <mergeCell ref="C10:C11"/>
    <mergeCell ref="C12:C13"/>
    <mergeCell ref="C14:C15"/>
    <mergeCell ref="C16:C17"/>
    <mergeCell ref="C18:C20"/>
    <mergeCell ref="C21:C22"/>
    <mergeCell ref="C23:C25"/>
    <mergeCell ref="C26:C28"/>
    <mergeCell ref="C29:C32"/>
    <mergeCell ref="C33:C36"/>
    <mergeCell ref="E5:E7"/>
    <mergeCell ref="F4:F7"/>
    <mergeCell ref="G4:G7"/>
    <mergeCell ref="H4:H7"/>
    <mergeCell ref="I4:I7"/>
  </mergeCells>
  <pageMargins left="0.550694444444444" right="0.236111111111111" top="0.354166666666667" bottom="0.354166666666667" header="0.298611111111111" footer="0.298611111111111"/>
  <pageSetup paperSize="9" scale="55" fitToHeight="0" orientation="landscape" horizontalDpi="600"/>
  <headerFooter/>
  <rowBreaks count="9" manualBreakCount="9">
    <brk id="7" max="8" man="1"/>
    <brk id="15" max="8" man="1"/>
    <brk id="20" max="8" man="1"/>
    <brk id="28" max="8" man="1"/>
    <brk id="32" max="8" man="1"/>
    <brk id="37" max="8" man="1"/>
    <brk id="44" max="8" man="1"/>
    <brk id="48" max="16383" man="1"/>
    <brk id="48"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workbookViewId="0">
      <selection activeCell="C13" sqref="C13"/>
    </sheetView>
  </sheetViews>
  <sheetFormatPr defaultColWidth="8.725" defaultRowHeight="13.5" outlineLevelCol="3"/>
  <cols>
    <col min="1" max="1" width="12.8166666666667"/>
    <col min="2" max="2" width="38.4583333333333" customWidth="1"/>
    <col min="3" max="3" width="12" customWidth="1"/>
    <col min="4" max="4" width="12.9"/>
  </cols>
  <sheetData>
    <row r="1" ht="22" customHeight="1" spans="1:3">
      <c r="A1">
        <v>167.65</v>
      </c>
      <c r="B1" s="11" t="s">
        <v>185</v>
      </c>
      <c r="C1" s="12">
        <v>40000</v>
      </c>
    </row>
    <row r="2" ht="22" customHeight="1" spans="1:3">
      <c r="A2">
        <v>199.2</v>
      </c>
      <c r="B2" s="11" t="s">
        <v>186</v>
      </c>
      <c r="C2" s="12">
        <v>61000</v>
      </c>
    </row>
    <row r="3" ht="22" customHeight="1" spans="1:3">
      <c r="A3">
        <f>A2-A1</f>
        <v>31.55</v>
      </c>
      <c r="B3" s="11" t="s">
        <v>187</v>
      </c>
      <c r="C3" s="12">
        <v>3000</v>
      </c>
    </row>
    <row r="4" ht="22" customHeight="1" spans="1:3">
      <c r="A4" s="13">
        <f>A3/A2</f>
        <v>0.158383534136546</v>
      </c>
      <c r="B4" s="7" t="s">
        <v>188</v>
      </c>
      <c r="C4" s="14">
        <v>11561</v>
      </c>
    </row>
    <row r="5" ht="22" customHeight="1" spans="2:3">
      <c r="B5" s="7" t="s">
        <v>189</v>
      </c>
      <c r="C5" s="14">
        <v>14680</v>
      </c>
    </row>
    <row r="6" ht="22" customHeight="1" spans="2:3">
      <c r="B6" s="7" t="s">
        <v>190</v>
      </c>
      <c r="C6" s="14">
        <v>843.3</v>
      </c>
    </row>
    <row r="7" spans="2:4">
      <c r="B7" s="15" t="s">
        <v>191</v>
      </c>
      <c r="C7" s="16">
        <f>SUM(C1:C6)</f>
        <v>131084.3</v>
      </c>
      <c r="D7" s="17">
        <v>131084.3</v>
      </c>
    </row>
    <row r="8" spans="2:3">
      <c r="B8" s="16"/>
      <c r="C8" s="16"/>
    </row>
    <row r="9" spans="2:3">
      <c r="B9" s="16"/>
      <c r="C9" s="16"/>
    </row>
    <row r="10" spans="2:3">
      <c r="B10" s="16"/>
      <c r="C10" s="18"/>
    </row>
    <row r="11" spans="2:3">
      <c r="B11" s="16" t="s">
        <v>192</v>
      </c>
      <c r="C11" s="16">
        <v>168658.665067</v>
      </c>
    </row>
    <row r="12" spans="2:4">
      <c r="B12" s="16" t="s">
        <v>193</v>
      </c>
      <c r="C12" s="16">
        <f>C11-C7</f>
        <v>37574.365067</v>
      </c>
      <c r="D12" s="16">
        <v>37574.365067</v>
      </c>
    </row>
    <row r="13" ht="24" customHeight="1" spans="2:3">
      <c r="B13" t="s">
        <v>194</v>
      </c>
      <c r="C13" s="19">
        <f>6986021113.14/10000</f>
        <v>698602.111314</v>
      </c>
    </row>
    <row r="14" spans="3:3">
      <c r="C14" s="13">
        <f>C12/C13</f>
        <v>0.0537850723014942</v>
      </c>
    </row>
  </sheetData>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selection activeCell="F11" sqref="F11"/>
    </sheetView>
  </sheetViews>
  <sheetFormatPr defaultColWidth="8.725" defaultRowHeight="13.5" outlineLevelRow="7" outlineLevelCol="7"/>
  <cols>
    <col min="2" max="2" width="32.9" customWidth="1"/>
    <col min="3" max="3" width="23" customWidth="1"/>
    <col min="4" max="4" width="39.1833333333333" customWidth="1"/>
    <col min="5" max="5" width="15.6333333333333" customWidth="1"/>
    <col min="6" max="6" width="14.1" customWidth="1"/>
    <col min="7" max="7" width="15.3666666666667" customWidth="1"/>
    <col min="8" max="8" width="18.1833333333333" customWidth="1"/>
  </cols>
  <sheetData>
    <row r="1" s="1" customFormat="1" ht="12.75" spans="1:8">
      <c r="A1" s="3" t="s">
        <v>195</v>
      </c>
      <c r="B1" s="3" t="s">
        <v>196</v>
      </c>
      <c r="C1" s="3" t="s">
        <v>197</v>
      </c>
      <c r="D1" s="3" t="s">
        <v>198</v>
      </c>
      <c r="E1" s="3" t="s">
        <v>199</v>
      </c>
      <c r="F1" s="3" t="s">
        <v>200</v>
      </c>
      <c r="G1" s="3" t="s">
        <v>201</v>
      </c>
      <c r="H1" s="3" t="s">
        <v>202</v>
      </c>
    </row>
    <row r="2" s="2" customFormat="1" ht="21" customHeight="1" spans="1:8">
      <c r="A2" s="4">
        <v>20</v>
      </c>
      <c r="B2" s="5" t="s">
        <v>203</v>
      </c>
      <c r="C2" s="6" t="s">
        <v>204</v>
      </c>
      <c r="D2" s="7" t="s">
        <v>188</v>
      </c>
      <c r="E2" s="8">
        <v>115610000</v>
      </c>
      <c r="F2" s="9">
        <v>0</v>
      </c>
      <c r="G2" s="8">
        <v>115610000</v>
      </c>
      <c r="H2" s="10">
        <v>0</v>
      </c>
    </row>
    <row r="3" s="2" customFormat="1" ht="21" customHeight="1" spans="1:8">
      <c r="A3" s="4">
        <v>21</v>
      </c>
      <c r="B3" s="5" t="s">
        <v>203</v>
      </c>
      <c r="C3" s="6" t="s">
        <v>205</v>
      </c>
      <c r="D3" s="7" t="s">
        <v>189</v>
      </c>
      <c r="E3" s="8">
        <v>146800000</v>
      </c>
      <c r="F3" s="9">
        <v>0</v>
      </c>
      <c r="G3" s="8">
        <v>146800000</v>
      </c>
      <c r="H3" s="10">
        <v>0</v>
      </c>
    </row>
    <row r="4" s="2" customFormat="1" ht="21" customHeight="1" spans="1:8">
      <c r="A4" s="4">
        <v>23</v>
      </c>
      <c r="B4" s="5" t="s">
        <v>203</v>
      </c>
      <c r="C4" s="6" t="s">
        <v>206</v>
      </c>
      <c r="D4" s="7" t="s">
        <v>190</v>
      </c>
      <c r="E4" s="8">
        <v>8433000</v>
      </c>
      <c r="F4" s="9">
        <v>0</v>
      </c>
      <c r="G4" s="8">
        <v>8433000</v>
      </c>
      <c r="H4" s="10">
        <v>0</v>
      </c>
    </row>
    <row r="5" s="2" customFormat="1" ht="21" customHeight="1" spans="1:8">
      <c r="A5" s="4">
        <v>26</v>
      </c>
      <c r="B5" s="5" t="s">
        <v>203</v>
      </c>
      <c r="C5" s="6" t="s">
        <v>207</v>
      </c>
      <c r="D5" s="7" t="s">
        <v>185</v>
      </c>
      <c r="E5" s="8">
        <v>400000000</v>
      </c>
      <c r="F5" s="9">
        <v>0</v>
      </c>
      <c r="G5" s="8">
        <v>400000000</v>
      </c>
      <c r="H5" s="10">
        <v>0</v>
      </c>
    </row>
    <row r="6" s="2" customFormat="1" ht="21" customHeight="1" spans="1:8">
      <c r="A6" s="4">
        <v>27</v>
      </c>
      <c r="B6" s="5" t="s">
        <v>203</v>
      </c>
      <c r="C6" s="6" t="s">
        <v>208</v>
      </c>
      <c r="D6" s="7" t="s">
        <v>186</v>
      </c>
      <c r="E6" s="8">
        <v>610000000</v>
      </c>
      <c r="F6" s="9">
        <v>0</v>
      </c>
      <c r="G6" s="8">
        <v>610000000</v>
      </c>
      <c r="H6" s="10">
        <v>0</v>
      </c>
    </row>
    <row r="7" s="2" customFormat="1" ht="21" customHeight="1" spans="1:8">
      <c r="A7" s="4">
        <v>28</v>
      </c>
      <c r="B7" s="5" t="s">
        <v>203</v>
      </c>
      <c r="C7" s="6" t="s">
        <v>209</v>
      </c>
      <c r="D7" s="7" t="s">
        <v>187</v>
      </c>
      <c r="E7" s="8">
        <v>30000000</v>
      </c>
      <c r="F7" s="9">
        <v>0</v>
      </c>
      <c r="G7" s="8">
        <v>30000000</v>
      </c>
      <c r="H7" s="10">
        <v>0</v>
      </c>
    </row>
    <row r="8" spans="5:7">
      <c r="E8">
        <f>SUM(E2:E7)</f>
        <v>1310843000</v>
      </c>
      <c r="F8">
        <f>SUM(F2:F7)</f>
        <v>0</v>
      </c>
      <c r="G8">
        <f>SUM(G2:G7)</f>
        <v>1310843000</v>
      </c>
    </row>
  </sheetData>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2021年结转结余率</vt:lpstr>
      <vt:lpstr>资金支出进度2021.12.31(部分）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common</cp:lastModifiedBy>
  <dcterms:created xsi:type="dcterms:W3CDTF">2021-04-21T09:03:00Z</dcterms:created>
  <cp:lastPrinted>2021-04-22T01:43:00Z</cp:lastPrinted>
  <dcterms:modified xsi:type="dcterms:W3CDTF">2024-06-05T09:24:53Z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2DEDFC6AD1874EE0B9D87A1C872F9D61_13</vt:lpwstr>
  </property>
</Properties>
</file>